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5.184.35\Tokipro_jimu\佐渡センター事務室\令和7年度\01-0施設使用申請関係\●使用許可書（臨海）\★申請書様式\"/>
    </mc:Choice>
  </mc:AlternateContent>
  <xr:revisionPtr revIDLastSave="0" documentId="13_ncr:1_{D9804578-9127-40E8-81E0-019D4E6637A3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使用申請書" sheetId="6" r:id="rId1"/>
    <sheet name="使用者内訳" sheetId="7" r:id="rId2"/>
    <sheet name="【臨海】利用者名簿・食事申込表" sheetId="11" r:id="rId3"/>
  </sheets>
  <definedNames>
    <definedName name="_xlnm.Print_Area" localSheetId="1">使用者内訳!$A$1:$G$104</definedName>
    <definedName name="_xlnm.Print_Area" localSheetId="0">使用申請書!$A$1:$Y$42</definedName>
    <definedName name="_xlnm.Print_Titles" localSheetId="1">使用者内訳!$3:$4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1" l="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S61" i="11"/>
  <c r="S60" i="11"/>
  <c r="S59" i="11"/>
  <c r="H7" i="11"/>
  <c r="I10" i="11"/>
  <c r="I9" i="11"/>
  <c r="I8" i="11"/>
  <c r="I7" i="11"/>
  <c r="L7" i="11" s="1"/>
  <c r="B7" i="11"/>
  <c r="C7" i="11"/>
  <c r="M7" i="11" s="1"/>
  <c r="H8" i="11"/>
  <c r="I46" i="11"/>
  <c r="L46" i="11" s="1"/>
  <c r="I45" i="11"/>
  <c r="L45" i="11" s="1"/>
  <c r="I44" i="11"/>
  <c r="I43" i="11"/>
  <c r="L43" i="11" s="1"/>
  <c r="I42" i="11"/>
  <c r="I41" i="11"/>
  <c r="L41" i="11" s="1"/>
  <c r="I40" i="11"/>
  <c r="L40" i="11" s="1"/>
  <c r="I39" i="11"/>
  <c r="L39" i="11" s="1"/>
  <c r="I38" i="11"/>
  <c r="L38" i="11" s="1"/>
  <c r="I37" i="11"/>
  <c r="I36" i="11"/>
  <c r="L36" i="11" s="1"/>
  <c r="I35" i="11"/>
  <c r="L35" i="11" s="1"/>
  <c r="I34" i="11"/>
  <c r="L34" i="11" s="1"/>
  <c r="I33" i="11"/>
  <c r="L33" i="11" s="1"/>
  <c r="I32" i="11"/>
  <c r="I31" i="11"/>
  <c r="L31" i="11" s="1"/>
  <c r="I30" i="11"/>
  <c r="L30" i="11" s="1"/>
  <c r="I29" i="11"/>
  <c r="L29" i="11" s="1"/>
  <c r="I28" i="11"/>
  <c r="I27" i="11"/>
  <c r="I26" i="11"/>
  <c r="L26" i="11" s="1"/>
  <c r="I25" i="11"/>
  <c r="L25" i="11" s="1"/>
  <c r="I24" i="11"/>
  <c r="I23" i="11"/>
  <c r="L23" i="11" s="1"/>
  <c r="I22" i="11"/>
  <c r="L22" i="11" s="1"/>
  <c r="I21" i="11"/>
  <c r="L21" i="11" s="1"/>
  <c r="I20" i="11"/>
  <c r="L20" i="11" s="1"/>
  <c r="I19" i="11"/>
  <c r="L19" i="11" s="1"/>
  <c r="I18" i="11"/>
  <c r="I17" i="11"/>
  <c r="I16" i="11"/>
  <c r="L16" i="11" s="1"/>
  <c r="I15" i="11"/>
  <c r="L15" i="11" s="1"/>
  <c r="I14" i="11"/>
  <c r="L14" i="11" s="1"/>
  <c r="I13" i="11"/>
  <c r="L13" i="11" s="1"/>
  <c r="I12" i="11"/>
  <c r="L12" i="11" s="1"/>
  <c r="I11" i="11"/>
  <c r="L11" i="11" s="1"/>
  <c r="L10" i="11"/>
  <c r="L9" i="11"/>
  <c r="L24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D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C46" i="11"/>
  <c r="M46" i="11" s="1"/>
  <c r="C45" i="11"/>
  <c r="M45" i="11" s="1"/>
  <c r="C44" i="11"/>
  <c r="M44" i="11" s="1"/>
  <c r="C43" i="11"/>
  <c r="M43" i="11" s="1"/>
  <c r="C42" i="11"/>
  <c r="M42" i="11" s="1"/>
  <c r="C41" i="11"/>
  <c r="M41" i="11" s="1"/>
  <c r="C40" i="11"/>
  <c r="M40" i="11" s="1"/>
  <c r="C39" i="11"/>
  <c r="M39" i="11" s="1"/>
  <c r="C38" i="11"/>
  <c r="M38" i="11" s="1"/>
  <c r="C37" i="11"/>
  <c r="C36" i="11"/>
  <c r="M36" i="11" s="1"/>
  <c r="C35" i="11"/>
  <c r="M35" i="11" s="1"/>
  <c r="C34" i="11"/>
  <c r="M34" i="11" s="1"/>
  <c r="C33" i="11"/>
  <c r="M33" i="11" s="1"/>
  <c r="C32" i="11"/>
  <c r="M32" i="11" s="1"/>
  <c r="C31" i="11"/>
  <c r="M31" i="11" s="1"/>
  <c r="C30" i="11"/>
  <c r="M30" i="11" s="1"/>
  <c r="C29" i="11"/>
  <c r="C28" i="11"/>
  <c r="M28" i="11" s="1"/>
  <c r="C27" i="11"/>
  <c r="M27" i="11" s="1"/>
  <c r="C26" i="11"/>
  <c r="C25" i="11"/>
  <c r="C24" i="11"/>
  <c r="M24" i="11" s="1"/>
  <c r="C23" i="11"/>
  <c r="M23" i="11" s="1"/>
  <c r="C22" i="11"/>
  <c r="M22" i="11" s="1"/>
  <c r="C21" i="11"/>
  <c r="M21" i="11" s="1"/>
  <c r="C20" i="11"/>
  <c r="M20" i="11" s="1"/>
  <c r="C19" i="11"/>
  <c r="M19" i="11" s="1"/>
  <c r="C18" i="11"/>
  <c r="M18" i="11" s="1"/>
  <c r="C17" i="11"/>
  <c r="M17" i="11" s="1"/>
  <c r="C16" i="11"/>
  <c r="M16" i="11" s="1"/>
  <c r="C15" i="11"/>
  <c r="C14" i="11"/>
  <c r="M14" i="11" s="1"/>
  <c r="C13" i="11"/>
  <c r="M13" i="11" s="1"/>
  <c r="C12" i="11"/>
  <c r="M12" i="11" s="1"/>
  <c r="C11" i="11"/>
  <c r="M11" i="11" s="1"/>
  <c r="C10" i="11"/>
  <c r="M10" i="11" s="1"/>
  <c r="C9" i="11"/>
  <c r="M9" i="11" s="1"/>
  <c r="C8" i="11"/>
  <c r="M8" i="11" s="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L44" i="11"/>
  <c r="L42" i="11"/>
  <c r="M37" i="11"/>
  <c r="L37" i="11"/>
  <c r="L32" i="11"/>
  <c r="M29" i="11"/>
  <c r="L28" i="11"/>
  <c r="L27" i="11"/>
  <c r="M26" i="11"/>
  <c r="M25" i="11"/>
  <c r="L18" i="11"/>
  <c r="L17" i="11"/>
  <c r="M15" i="11"/>
  <c r="L8" i="11"/>
  <c r="J42" i="11" l="1"/>
  <c r="J15" i="11"/>
  <c r="J16" i="11"/>
  <c r="R59" i="11"/>
  <c r="R60" i="11"/>
  <c r="J18" i="11"/>
  <c r="J33" i="11"/>
  <c r="J39" i="11"/>
  <c r="J30" i="11"/>
  <c r="J12" i="11"/>
  <c r="J24" i="11"/>
  <c r="J21" i="11"/>
  <c r="J36" i="11"/>
  <c r="J45" i="11"/>
  <c r="J9" i="11"/>
  <c r="J34" i="11"/>
  <c r="J27" i="11"/>
  <c r="J10" i="11"/>
  <c r="J31" i="11"/>
  <c r="J20" i="11"/>
  <c r="J38" i="11"/>
  <c r="J13" i="11"/>
  <c r="J17" i="11"/>
  <c r="J35" i="11"/>
  <c r="J28" i="11"/>
  <c r="J46" i="11"/>
  <c r="K47" i="11"/>
  <c r="J14" i="11"/>
  <c r="J32" i="11"/>
  <c r="R61" i="11"/>
  <c r="S65" i="11"/>
  <c r="J25" i="11"/>
  <c r="J43" i="11"/>
  <c r="R58" i="11"/>
  <c r="S58" i="11" s="1"/>
  <c r="S66" i="11"/>
  <c r="J11" i="11"/>
  <c r="J29" i="11"/>
  <c r="J22" i="11"/>
  <c r="J40" i="11"/>
  <c r="J8" i="11"/>
  <c r="J26" i="11"/>
  <c r="J44" i="11"/>
  <c r="J19" i="11"/>
  <c r="J37" i="11"/>
  <c r="J23" i="11"/>
  <c r="J41" i="11"/>
  <c r="M47" i="11"/>
  <c r="J7" i="11"/>
  <c r="R65" i="11"/>
  <c r="L47" i="11"/>
  <c r="R66" i="11"/>
  <c r="S62" i="11" l="1"/>
  <c r="J47" i="11"/>
  <c r="S67" i="11"/>
  <c r="S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niigata</author>
  </authors>
  <commentList>
    <comment ref="H3" authorId="0" shapeId="0" xr:uid="{5B670E9C-7C99-45B4-B99A-7CF7A2FA9302}">
      <text>
        <r>
          <rPr>
            <sz val="9"/>
            <color indexed="81"/>
            <rFont val="MS P ゴシック"/>
            <family val="3"/>
            <charset val="128"/>
          </rPr>
          <t>使用申請書の使用期間に記載されている期間と異なる場合は、こちらの欄に入力ください。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hiromasa</author>
  </authors>
  <commentList>
    <comment ref="N4" authorId="0" shapeId="0" xr:uid="{1DD0A4EB-0CC2-476D-9905-69F019F4CB8D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R4" authorId="0" shapeId="0" xr:uid="{C64726E5-3FEF-4C70-B9AA-5D38C26BE95B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V4" authorId="0" shapeId="0" xr:uid="{379CB1A3-3A1A-4B99-AB6A-DE4151E42E69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Z4" authorId="0" shapeId="0" xr:uid="{A30D8993-50CD-4ED9-83CD-5445BEF599DC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D4" authorId="0" shapeId="0" xr:uid="{34AFBFBE-D7FF-4AF9-A909-75E83F231433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H4" authorId="0" shapeId="0" xr:uid="{813E01B6-FA92-43DD-B5F3-15BC869BCC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L4" authorId="0" shapeId="0" xr:uid="{93D43FEE-51E0-4AF3-A9EF-64459E9896E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  <comment ref="AP4" authorId="0" shapeId="0" xr:uid="{C2D88F5E-B060-4258-95C2-6451022D0E6E}">
      <text>
        <r>
          <rPr>
            <sz val="9"/>
            <color indexed="81"/>
            <rFont val="MS P ゴシック"/>
            <family val="3"/>
            <charset val="128"/>
          </rPr>
          <t>日付を入力してください</t>
        </r>
      </text>
    </comment>
  </commentList>
</comments>
</file>

<file path=xl/sharedStrings.xml><?xml version="1.0" encoding="utf-8"?>
<sst xmlns="http://schemas.openxmlformats.org/spreadsheetml/2006/main" count="241" uniqueCount="144">
  <si>
    <t>フリガナ</t>
  </si>
  <si>
    <t>氏名</t>
  </si>
  <si>
    <t>所属機関等</t>
  </si>
  <si>
    <t>職名・学年</t>
  </si>
  <si>
    <t>電話番号・Eメール</t>
  </si>
  <si>
    <t>指導教員等の所属及び氏名</t>
  </si>
  <si>
    <t>教職員</t>
  </si>
  <si>
    <t>計</t>
  </si>
  <si>
    <t>備考</t>
  </si>
  <si>
    <t>学部</t>
  </si>
  <si>
    <t>大学院</t>
  </si>
  <si>
    <t>名(内訳は別紙のとおり)</t>
    <phoneticPr fontId="1"/>
  </si>
  <si>
    <t>外</t>
    <rPh sb="0" eb="1">
      <t>ホカ</t>
    </rPh>
    <phoneticPr fontId="1"/>
  </si>
  <si>
    <t>整理番号</t>
    <phoneticPr fontId="1"/>
  </si>
  <si>
    <t>殿</t>
    <rPh sb="0" eb="1">
      <t>ドノ</t>
    </rPh>
    <phoneticPr fontId="1"/>
  </si>
  <si>
    <t>申請年月日</t>
    <rPh sb="0" eb="2">
      <t>シンセイ</t>
    </rPh>
    <rPh sb="2" eb="5">
      <t>ネンガッピ</t>
    </rPh>
    <phoneticPr fontId="1"/>
  </si>
  <si>
    <t>日</t>
    <rPh sb="0" eb="1">
      <t>ニチ</t>
    </rPh>
    <phoneticPr fontId="1"/>
  </si>
  <si>
    <t>泊</t>
    <rPh sb="0" eb="1">
      <t>ハク</t>
    </rPh>
    <phoneticPr fontId="1"/>
  </si>
  <si>
    <t>月</t>
    <rPh sb="0" eb="1">
      <t>ガツ</t>
    </rPh>
    <phoneticPr fontId="1"/>
  </si>
  <si>
    <t>※以下は記入しないで下さい。</t>
    <phoneticPr fontId="1"/>
  </si>
  <si>
    <t>受付年月日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</si>
  <si>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</si>
  <si>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</si>
  <si>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</si>
  <si>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人　　員</t>
    <phoneticPr fontId="1"/>
  </si>
  <si>
    <t>番号</t>
  </si>
  <si>
    <t>所属機関等名</t>
  </si>
  <si>
    <t>氏名</t>
    <rPh sb="0" eb="2">
      <t>フリガナ</t>
    </rPh>
    <phoneticPr fontId="4" alignment="distributed"/>
  </si>
  <si>
    <t>性別</t>
  </si>
  <si>
    <t>（別紙）</t>
    <phoneticPr fontId="3"/>
  </si>
  <si>
    <t>整理番号</t>
    <phoneticPr fontId="3"/>
  </si>
  <si>
    <t xml:space="preserve"> 【申請者記入欄】</t>
    <phoneticPr fontId="1"/>
  </si>
  <si>
    <t>【事務担当者記入欄】</t>
    <phoneticPr fontId="1"/>
  </si>
  <si>
    <t>許可日</t>
    <rPh sb="0" eb="2">
      <t>キョカ</t>
    </rPh>
    <rPh sb="2" eb="3">
      <t>ビ</t>
    </rPh>
    <phoneticPr fontId="1"/>
  </si>
  <si>
    <t>　 演習林(小田)</t>
    <rPh sb="2" eb="4">
      <t>エンシュウ</t>
    </rPh>
    <rPh sb="4" eb="5">
      <t>リン</t>
    </rPh>
    <rPh sb="6" eb="8">
      <t>コダ</t>
    </rPh>
    <phoneticPr fontId="1"/>
  </si>
  <si>
    <t>　 臨海実験所(達者)</t>
    <rPh sb="2" eb="4">
      <t>リンカイ</t>
    </rPh>
    <rPh sb="4" eb="6">
      <t>ジッケン</t>
    </rPh>
    <rPh sb="6" eb="7">
      <t>ジョ</t>
    </rPh>
    <rPh sb="8" eb="10">
      <t>タッシャ</t>
    </rPh>
    <phoneticPr fontId="1"/>
  </si>
  <si>
    <t>その他</t>
    <rPh sb="2" eb="3">
      <t>タ</t>
    </rPh>
    <phoneticPr fontId="1"/>
  </si>
  <si>
    <t>一般</t>
    <rPh sb="0" eb="2">
      <t>イッパン</t>
    </rPh>
    <phoneticPr fontId="1"/>
  </si>
  <si>
    <t>施設名</t>
    <phoneticPr fontId="1"/>
  </si>
  <si>
    <t>使用料合計</t>
    <rPh sb="0" eb="2">
      <t>シヨウ</t>
    </rPh>
    <phoneticPr fontId="1"/>
  </si>
  <si>
    <t>施設使用料</t>
    <phoneticPr fontId="3"/>
  </si>
  <si>
    <t>×</t>
    <phoneticPr fontId="1"/>
  </si>
  <si>
    <t>回</t>
    <rPh sb="0" eb="1">
      <t>カイ</t>
    </rPh>
    <phoneticPr fontId="1"/>
  </si>
  <si>
    <t>新潟大</t>
    <rPh sb="0" eb="2">
      <t>ニイガタ</t>
    </rPh>
    <phoneticPr fontId="1"/>
  </si>
  <si>
    <t>新潟大学生</t>
    <rPh sb="0" eb="2">
      <t>ニイガタ</t>
    </rPh>
    <phoneticPr fontId="1"/>
  </si>
  <si>
    <t>新潟大</t>
    <rPh sb="0" eb="2">
      <t>ニイガタ</t>
    </rPh>
    <rPh sb="2" eb="3">
      <t>ダイ</t>
    </rPh>
    <phoneticPr fontId="1"/>
  </si>
  <si>
    <t>新潟大外</t>
    <rPh sb="0" eb="2">
      <t>ニイガタ</t>
    </rPh>
    <rPh sb="2" eb="3">
      <t>ダイ</t>
    </rPh>
    <rPh sb="3" eb="4">
      <t>ガイ</t>
    </rPh>
    <phoneticPr fontId="1"/>
  </si>
  <si>
    <t>高校生以下</t>
    <rPh sb="0" eb="3">
      <t>コウコウセイ</t>
    </rPh>
    <rPh sb="3" eb="5">
      <t>イカ</t>
    </rPh>
    <phoneticPr fontId="1"/>
  </si>
  <si>
    <t>使用目的</t>
    <rPh sb="0" eb="2">
      <t>シヨウ</t>
    </rPh>
    <phoneticPr fontId="1"/>
  </si>
  <si>
    <t>施設使用申請書</t>
    <rPh sb="2" eb="4">
      <t>シヨウ</t>
    </rPh>
    <phoneticPr fontId="1"/>
  </si>
  <si>
    <t>下記のとおり施設の使用を申請いたします。</t>
    <rPh sb="9" eb="11">
      <t>シヨウ</t>
    </rPh>
    <phoneticPr fontId="1"/>
  </si>
  <si>
    <t>使用代表者</t>
  </si>
  <si>
    <t>使用人数</t>
  </si>
  <si>
    <t>船舶使用
(臨海のみ)</t>
    <rPh sb="0" eb="2">
      <t>センパク</t>
    </rPh>
    <rPh sb="6" eb="8">
      <t>リンカイ</t>
    </rPh>
    <phoneticPr fontId="1"/>
  </si>
  <si>
    <t>施設使用許可書</t>
  </si>
  <si>
    <t>上記のとおり施設の使用を許可します。</t>
  </si>
  <si>
    <t>使用日数</t>
    <rPh sb="2" eb="4">
      <t>ニッスウ</t>
    </rPh>
    <phoneticPr fontId="1"/>
  </si>
  <si>
    <t>施設使用料</t>
    <rPh sb="0" eb="2">
      <t>シセツ</t>
    </rPh>
    <phoneticPr fontId="1"/>
  </si>
  <si>
    <t>施設使用者内訳</t>
  </si>
  <si>
    <t>別記様式（第4条関係）</t>
    <phoneticPr fontId="1"/>
  </si>
  <si>
    <t>使用
日数</t>
    <rPh sb="0" eb="2">
      <t>シヨウ</t>
    </rPh>
    <rPh sb="3" eb="4">
      <t>ニチ</t>
    </rPh>
    <phoneticPr fontId="3"/>
  </si>
  <si>
    <t>船舶使用料</t>
    <rPh sb="0" eb="2">
      <t>センパク</t>
    </rPh>
    <rPh sb="2" eb="5">
      <t>シヨウリョウ</t>
    </rPh>
    <phoneticPr fontId="1"/>
  </si>
  <si>
    <t>1日</t>
    <rPh sb="1" eb="2">
      <t>ニチ</t>
    </rPh>
    <phoneticPr fontId="1"/>
  </si>
  <si>
    <t>【使用料】</t>
    <rPh sb="1" eb="3">
      <t>シヨウ</t>
    </rPh>
    <phoneticPr fontId="1"/>
  </si>
  <si>
    <t>（　　　第7条第1項ただし書きによる使用許可）</t>
    <rPh sb="4" eb="5">
      <t>ダイ</t>
    </rPh>
    <rPh sb="6" eb="7">
      <t>ジョウ</t>
    </rPh>
    <rPh sb="7" eb="8">
      <t>ダイ</t>
    </rPh>
    <rPh sb="9" eb="10">
      <t>コウ</t>
    </rPh>
    <rPh sb="13" eb="14">
      <t>ガ</t>
    </rPh>
    <rPh sb="18" eb="20">
      <t>シヨウ</t>
    </rPh>
    <rPh sb="20" eb="22">
      <t>キョカ</t>
    </rPh>
    <phoneticPr fontId="1"/>
  </si>
  <si>
    <t>学部･専修学校</t>
    <rPh sb="3" eb="5">
      <t>センシュウ</t>
    </rPh>
    <rPh sb="5" eb="7">
      <t>ガッコウ</t>
    </rPh>
    <phoneticPr fontId="1"/>
  </si>
  <si>
    <t>他の高等教育機関</t>
    <rPh sb="2" eb="4">
      <t>コウトウ</t>
    </rPh>
    <rPh sb="4" eb="6">
      <t>キョウイク</t>
    </rPh>
    <phoneticPr fontId="1"/>
  </si>
  <si>
    <t>　 教育共同利用(新潟大学佐渡自然共生科学センター共同利用規程による使用)</t>
    <rPh sb="2" eb="4">
      <t>キョウイク</t>
    </rPh>
    <rPh sb="9" eb="11">
      <t>ニイガタ</t>
    </rPh>
    <rPh sb="13" eb="15">
      <t>サド</t>
    </rPh>
    <rPh sb="15" eb="17">
      <t>シゼン</t>
    </rPh>
    <rPh sb="17" eb="19">
      <t>キョウセイ</t>
    </rPh>
    <rPh sb="25" eb="27">
      <t>キョウドウ</t>
    </rPh>
    <rPh sb="29" eb="31">
      <t>キテイ</t>
    </rPh>
    <rPh sb="34" eb="36">
      <t>シヨウ</t>
    </rPh>
    <phoneticPr fontId="1"/>
  </si>
  <si>
    <t>ベレラ2003</t>
    <phoneticPr fontId="1"/>
  </si>
  <si>
    <t>時間</t>
    <rPh sb="0" eb="2">
      <t>ジカン</t>
    </rPh>
    <phoneticPr fontId="1"/>
  </si>
  <si>
    <t>・</t>
  </si>
  <si>
    <t>担当者</t>
    <rPh sb="0" eb="2">
      <t>タントウ</t>
    </rPh>
    <rPh sb="2" eb="3">
      <t>シャ</t>
    </rPh>
    <phoneticPr fontId="1"/>
  </si>
  <si>
    <t>アイビスⅡ</t>
    <phoneticPr fontId="1"/>
  </si>
  <si>
    <t>使用期間</t>
    <phoneticPr fontId="1"/>
  </si>
  <si>
    <t>１日</t>
    <rPh sb="1" eb="2">
      <t>ニチ</t>
    </rPh>
    <phoneticPr fontId="1"/>
  </si>
  <si>
    <t>（日帰り利用）</t>
    <rPh sb="1" eb="3">
      <t>ヒガエ</t>
    </rPh>
    <rPh sb="4" eb="6">
      <t>リヨウ</t>
    </rPh>
    <phoneticPr fontId="1"/>
  </si>
  <si>
    <t>定員14名</t>
    <phoneticPr fontId="1"/>
  </si>
  <si>
    <t>定員8名</t>
    <phoneticPr fontId="1"/>
  </si>
  <si>
    <t>新潟大学佐渡自然共生科学センター長</t>
    <rPh sb="0" eb="2">
      <t>ニイガタ</t>
    </rPh>
    <rPh sb="4" eb="6">
      <t>サド</t>
    </rPh>
    <rPh sb="6" eb="8">
      <t>シゼン</t>
    </rPh>
    <rPh sb="8" eb="10">
      <t>キョウセイ</t>
    </rPh>
    <rPh sb="16" eb="17">
      <t>チョウ</t>
    </rPh>
    <phoneticPr fontId="1"/>
  </si>
  <si>
    <r>
      <t xml:space="preserve">住　　　所
</t>
    </r>
    <r>
      <rPr>
        <sz val="8"/>
        <rFont val="ＭＳ 明朝"/>
        <family val="1"/>
        <charset val="128"/>
      </rPr>
      <t>(新潟大学以外の者のみ記入)</t>
    </r>
    <rPh sb="7" eb="9">
      <t>ニイガタ</t>
    </rPh>
    <phoneticPr fontId="1"/>
  </si>
  <si>
    <r>
      <t>　　　</t>
    </r>
    <r>
      <rPr>
        <sz val="10"/>
        <rFont val="ＭＳ 明朝"/>
        <family val="1"/>
        <charset val="128"/>
      </rPr>
      <t>半日</t>
    </r>
    <r>
      <rPr>
        <sz val="8"/>
        <rFont val="ＭＳ 明朝"/>
        <family val="1"/>
        <charset val="128"/>
      </rPr>
      <t xml:space="preserve">
　　</t>
    </r>
    <r>
      <rPr>
        <sz val="7"/>
        <rFont val="ＭＳ 明朝"/>
        <family val="1"/>
        <charset val="128"/>
      </rPr>
      <t>(4時間未満)</t>
    </r>
    <rPh sb="3" eb="5">
      <t>ハンニチ</t>
    </rPh>
    <rPh sb="10" eb="12">
      <t>ジカン</t>
    </rPh>
    <rPh sb="12" eb="14">
      <t>ミマン</t>
    </rPh>
    <phoneticPr fontId="1"/>
  </si>
  <si>
    <t>）</t>
    <phoneticPr fontId="1"/>
  </si>
  <si>
    <t>※その他の場合の使用目的：（</t>
    <rPh sb="5" eb="7">
      <t>バアイ</t>
    </rPh>
    <rPh sb="8" eb="10">
      <t>シヨウ</t>
    </rPh>
    <rPh sb="10" eb="12">
      <t>モクテキ</t>
    </rPh>
    <phoneticPr fontId="1"/>
  </si>
  <si>
    <t>　 センター主催の教育共同利用・行事等</t>
    <rPh sb="6" eb="8">
      <t>シュサイ</t>
    </rPh>
    <rPh sb="9" eb="11">
      <t>キョウイク</t>
    </rPh>
    <rPh sb="11" eb="13">
      <t>キョウドウ</t>
    </rPh>
    <rPh sb="13" eb="15">
      <t>リヨウ</t>
    </rPh>
    <rPh sb="16" eb="18">
      <t>ギョウジ</t>
    </rPh>
    <rPh sb="18" eb="19">
      <t>トウ</t>
    </rPh>
    <phoneticPr fontId="1"/>
  </si>
  <si>
    <t>（新潟大学佐渡自然共生科学センター施設使用規程第3条2号による使用）</t>
  </si>
  <si>
    <t>（新潟大学　2024年4月制定　5年保存）</t>
    <rPh sb="1" eb="5">
      <t>ニイガタダイガク</t>
    </rPh>
    <rPh sb="10" eb="11">
      <t>ネン</t>
    </rPh>
    <rPh sb="12" eb="13">
      <t>ガツ</t>
    </rPh>
    <rPh sb="13" eb="15">
      <t>セイテイ</t>
    </rPh>
    <rPh sb="17" eb="18">
      <t>ネン</t>
    </rPh>
    <rPh sb="18" eb="20">
      <t>ホゾン</t>
    </rPh>
    <phoneticPr fontId="1"/>
  </si>
  <si>
    <t>　 その他</t>
    <rPh sb="4" eb="5">
      <t>タ</t>
    </rPh>
    <phoneticPr fontId="1"/>
  </si>
  <si>
    <t>実習・研修名，研究テーマ，用務など</t>
    <phoneticPr fontId="1"/>
  </si>
  <si>
    <t>　 佐渡島内の市民を対象とした行事等</t>
    <rPh sb="2" eb="4">
      <t>サド</t>
    </rPh>
    <rPh sb="4" eb="6">
      <t>トウナイ</t>
    </rPh>
    <rPh sb="7" eb="9">
      <t>シミン</t>
    </rPh>
    <rPh sb="10" eb="12">
      <t>タイショウ</t>
    </rPh>
    <rPh sb="15" eb="17">
      <t>ギョウジ</t>
    </rPh>
    <rPh sb="17" eb="18">
      <t>トウ</t>
    </rPh>
    <phoneticPr fontId="1"/>
  </si>
  <si>
    <t>　 共同研究</t>
    <rPh sb="2" eb="4">
      <t>キョウドウ</t>
    </rPh>
    <rPh sb="4" eb="6">
      <t>ケンキュウ</t>
    </rPh>
    <phoneticPr fontId="1"/>
  </si>
  <si>
    <t>　 研修・ゼミ等</t>
    <phoneticPr fontId="1"/>
  </si>
  <si>
    <t>　 その他教育利用</t>
    <rPh sb="4" eb="5">
      <t>タ</t>
    </rPh>
    <rPh sb="5" eb="7">
      <t>キョウイク</t>
    </rPh>
    <rPh sb="7" eb="9">
      <t>リヨウ</t>
    </rPh>
    <phoneticPr fontId="1"/>
  </si>
  <si>
    <t>　 その他研究利用</t>
    <rPh sb="5" eb="7">
      <t>ケンキュウ</t>
    </rPh>
    <rPh sb="7" eb="9">
      <t>リヨウ</t>
    </rPh>
    <phoneticPr fontId="1"/>
  </si>
  <si>
    <t>　 学内学生実習</t>
    <rPh sb="2" eb="4">
      <t>ガクナイ</t>
    </rPh>
    <rPh sb="4" eb="6">
      <t>ガクセイ</t>
    </rPh>
    <rPh sb="6" eb="8">
      <t>ジッシュウ</t>
    </rPh>
    <phoneticPr fontId="1"/>
  </si>
  <si>
    <t>　</t>
  </si>
  <si>
    <t>～</t>
    <phoneticPr fontId="1"/>
  </si>
  <si>
    <t>新潟大学佐渡自然共生科学センター臨海実験所　利用者名簿・食事申込表</t>
  </si>
  <si>
    <t>氏　名</t>
    <rPh sb="0" eb="1">
      <t>シ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</si>
  <si>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</si>
  <si>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職　名
（学年）</t>
  </si>
  <si>
    <t>性　別</t>
    <rPh sb="0" eb="1">
      <t>セイ</t>
    </rPh>
    <rPh sb="2" eb="3">
      <t>ベツ</t>
    </rPh>
    <phoneticPr fontId="1"/>
  </si>
  <si>
    <t>利用日</t>
  </si>
  <si>
    <t>宿泊数</t>
    <rPh sb="0" eb="3">
      <t>シュクハクスウ</t>
    </rPh>
    <phoneticPr fontId="1"/>
  </si>
  <si>
    <t>食費
(自動入力)</t>
    <rPh sb="0" eb="2">
      <t>ショクヒ</t>
    </rPh>
    <rPh sb="4" eb="6">
      <t>ジドウ</t>
    </rPh>
    <rPh sb="6" eb="8">
      <t>ニュウリョク</t>
    </rPh>
    <phoneticPr fontId="1"/>
  </si>
  <si>
    <r>
      <t xml:space="preserve">朝食
</t>
    </r>
    <r>
      <rPr>
        <b/>
        <sz val="8"/>
        <color indexed="8"/>
        <rFont val="ＭＳ ゴシック"/>
        <family val="3"/>
        <charset val="128"/>
      </rPr>
      <t>400円</t>
    </r>
  </si>
  <si>
    <t>例</t>
    <rPh sb="0" eb="1">
      <t>レイ</t>
    </rPh>
    <phoneticPr fontId="1"/>
  </si>
  <si>
    <t>臨海 太郎</t>
    <rPh sb="0" eb="2">
      <t>リンカイ</t>
    </rPh>
    <rPh sb="3" eb="5">
      <t>タロウ</t>
    </rPh>
    <phoneticPr fontId="1"/>
  </si>
  <si>
    <t>新潟大学佐渡自然共生科学センター臨海実験所</t>
  </si>
  <si>
    <t>教授</t>
    <rPh sb="0" eb="2">
      <t>キョウジュ</t>
    </rPh>
    <phoneticPr fontId="1"/>
  </si>
  <si>
    <t>男</t>
    <rPh sb="0" eb="1">
      <t>オトコ</t>
    </rPh>
    <phoneticPr fontId="1"/>
  </si>
  <si>
    <t>7/3,4,5</t>
    <phoneticPr fontId="1"/>
  </si>
  <si>
    <t>合計</t>
    <rPh sb="0" eb="2">
      <t>ゴウケイ</t>
    </rPh>
    <phoneticPr fontId="1"/>
  </si>
  <si>
    <t>　</t>
    <phoneticPr fontId="1"/>
  </si>
  <si>
    <t>○備考（食物アレルギーに関する情報等を記載して下さい）</t>
  </si>
  <si>
    <t>申込数</t>
    <rPh sb="0" eb="2">
      <t>モウシコ</t>
    </rPh>
    <rPh sb="2" eb="3">
      <t>スウ</t>
    </rPh>
    <phoneticPr fontId="1"/>
  </si>
  <si>
    <t>料金</t>
    <rPh sb="0" eb="2">
      <t>リョウキン</t>
    </rPh>
    <phoneticPr fontId="1"/>
  </si>
  <si>
    <t>朝食 400円</t>
  </si>
  <si>
    <t>食費 合計(円)</t>
  </si>
  <si>
    <t>クリーニング代 650円</t>
    <phoneticPr fontId="1"/>
  </si>
  <si>
    <t>クリーニング代・雑費 合計(円)</t>
  </si>
  <si>
    <t>使用日</t>
    <rPh sb="0" eb="3">
      <t>シヨウビ</t>
    </rPh>
    <phoneticPr fontId="3"/>
  </si>
  <si>
    <t>学生の場合○</t>
    <rPh sb="0" eb="2">
      <t>ガクセイ</t>
    </rPh>
    <rPh sb="3" eb="5">
      <t>バアイ</t>
    </rPh>
    <phoneticPr fontId="1"/>
  </si>
  <si>
    <r>
      <t xml:space="preserve">利用目的
</t>
    </r>
    <r>
      <rPr>
        <b/>
        <sz val="8"/>
        <color rgb="FF000000"/>
        <rFont val="ＭＳ ゴシック"/>
        <family val="3"/>
        <charset val="128"/>
      </rPr>
      <t>（詳細は下部参照）</t>
    </r>
    <rPh sb="0" eb="4">
      <t>リヨウモクテキ</t>
    </rPh>
    <rPh sb="6" eb="8">
      <t>ショウサイ</t>
    </rPh>
    <rPh sb="9" eb="11">
      <t>カブ</t>
    </rPh>
    <rPh sb="11" eb="13">
      <t>サンショウ</t>
    </rPh>
    <phoneticPr fontId="1"/>
  </si>
  <si>
    <t>合計金額
(自動入力)</t>
    <phoneticPr fontId="1"/>
  </si>
  <si>
    <t>クリーニング代
(自動入力)</t>
    <phoneticPr fontId="1"/>
  </si>
  <si>
    <t>雑費
(自動入力)</t>
    <phoneticPr fontId="1"/>
  </si>
  <si>
    <t>月　　 日</t>
  </si>
  <si>
    <t>研究</t>
    <rPh sb="0" eb="2">
      <t>ケンキュウ</t>
    </rPh>
    <phoneticPr fontId="1"/>
  </si>
  <si>
    <t>○ 利用目的</t>
    <rPh sb="2" eb="4">
      <t>リヨウ</t>
    </rPh>
    <rPh sb="4" eb="6">
      <t>モクテキ</t>
    </rPh>
    <phoneticPr fontId="1"/>
  </si>
  <si>
    <t>教育</t>
    <rPh sb="0" eb="2">
      <t>キョウイク</t>
    </rPh>
    <phoneticPr fontId="56"/>
  </si>
  <si>
    <r>
      <rPr>
        <b/>
        <sz val="11"/>
        <color rgb="FF000000"/>
        <rFont val="ＭＳ 明朝"/>
        <family val="1"/>
        <charset val="128"/>
      </rPr>
      <t>教育</t>
    </r>
    <r>
      <rPr>
        <sz val="11"/>
        <color indexed="8"/>
        <rFont val="ＭＳ 明朝"/>
        <family val="1"/>
        <charset val="128"/>
      </rPr>
      <t>：授業、実習などの教育目的で利用する場合</t>
    </r>
    <rPh sb="0" eb="2">
      <t>キョウイク</t>
    </rPh>
    <phoneticPr fontId="1"/>
  </si>
  <si>
    <t>○</t>
    <phoneticPr fontId="1"/>
  </si>
  <si>
    <t>研究</t>
    <rPh sb="0" eb="2">
      <t>ケンキュウ</t>
    </rPh>
    <phoneticPr fontId="56"/>
  </si>
  <si>
    <r>
      <rPr>
        <b/>
        <sz val="11"/>
        <color rgb="FF000000"/>
        <rFont val="ＭＳ 明朝"/>
        <family val="1"/>
        <charset val="128"/>
      </rPr>
      <t>研究</t>
    </r>
    <r>
      <rPr>
        <sz val="11"/>
        <color indexed="8"/>
        <rFont val="ＭＳ 明朝"/>
        <family val="1"/>
        <charset val="128"/>
      </rPr>
      <t>：調査、実験など、研究目的で利用する場合</t>
    </r>
    <rPh sb="0" eb="2">
      <t>ケンキュウ</t>
    </rPh>
    <rPh sb="3" eb="5">
      <t>チョウサ</t>
    </rPh>
    <rPh sb="6" eb="8">
      <t>ジッケン</t>
    </rPh>
    <phoneticPr fontId="1"/>
  </si>
  <si>
    <t>その他</t>
    <rPh sb="2" eb="3">
      <t>タ</t>
    </rPh>
    <phoneticPr fontId="56"/>
  </si>
  <si>
    <r>
      <rPr>
        <b/>
        <sz val="11"/>
        <color rgb="FF000000"/>
        <rFont val="ＭＳ 明朝"/>
        <family val="1"/>
        <charset val="128"/>
      </rPr>
      <t>その他</t>
    </r>
    <r>
      <rPr>
        <sz val="11"/>
        <color indexed="8"/>
        <rFont val="ＭＳ 明朝"/>
        <family val="1"/>
        <charset val="128"/>
      </rPr>
      <t>：研修、施設見学などで利用する場合</t>
    </r>
    <rPh sb="2" eb="3">
      <t>タ</t>
    </rPh>
    <rPh sb="7" eb="11">
      <t>シセツケンガク</t>
    </rPh>
    <phoneticPr fontId="1"/>
  </si>
  <si>
    <t>数</t>
    <rPh sb="0" eb="1">
      <t>カズ</t>
    </rPh>
    <phoneticPr fontId="1"/>
  </si>
  <si>
    <r>
      <t xml:space="preserve">雑費 200円/一泊
</t>
    </r>
    <r>
      <rPr>
        <sz val="10"/>
        <color rgb="FF000000"/>
        <rFont val="ＭＳ ゴシック"/>
        <family val="3"/>
        <charset val="128"/>
      </rPr>
      <t>（新潟大学の学生、および新潟大学の教職員で教育利用の場合のみ）</t>
    </r>
    <rPh sb="12" eb="15">
      <t>ニイガタダイ</t>
    </rPh>
    <rPh sb="15" eb="16">
      <t>ガク</t>
    </rPh>
    <rPh sb="17" eb="19">
      <t>ガクセイ</t>
    </rPh>
    <rPh sb="23" eb="27">
      <t>ニイガタダイガク</t>
    </rPh>
    <rPh sb="28" eb="31">
      <t>キョウショクイン</t>
    </rPh>
    <rPh sb="32" eb="36">
      <t>キョウイクリヨウ</t>
    </rPh>
    <rPh sb="37" eb="39">
      <t>バアイ</t>
    </rPh>
    <phoneticPr fontId="1"/>
  </si>
  <si>
    <r>
      <t xml:space="preserve">昼食
</t>
    </r>
    <r>
      <rPr>
        <b/>
        <sz val="8"/>
        <color indexed="8"/>
        <rFont val="ＭＳ ゴシック"/>
        <family val="3"/>
        <charset val="128"/>
      </rPr>
      <t>800円</t>
    </r>
    <rPh sb="0" eb="2">
      <t>チュウショク</t>
    </rPh>
    <rPh sb="6" eb="7">
      <t>エン</t>
    </rPh>
    <phoneticPr fontId="1"/>
  </si>
  <si>
    <t>昼食 800円</t>
    <phoneticPr fontId="3"/>
  </si>
  <si>
    <t>夕食1 (通常) 900円</t>
    <phoneticPr fontId="3"/>
  </si>
  <si>
    <t>夕食2 (バーベキュー) 1,800円</t>
    <phoneticPr fontId="3"/>
  </si>
  <si>
    <r>
      <t xml:space="preserve">夕食１
</t>
    </r>
    <r>
      <rPr>
        <b/>
        <sz val="8"/>
        <color indexed="8"/>
        <rFont val="ＭＳ ゴシック"/>
        <family val="3"/>
        <charset val="128"/>
      </rPr>
      <t>900円</t>
    </r>
    <rPh sb="0" eb="2">
      <t>ユウショク</t>
    </rPh>
    <rPh sb="7" eb="8">
      <t>エン</t>
    </rPh>
    <phoneticPr fontId="1"/>
  </si>
  <si>
    <r>
      <t xml:space="preserve">夕食2
</t>
    </r>
    <r>
      <rPr>
        <b/>
        <sz val="8"/>
        <color indexed="8"/>
        <rFont val="ＭＳ ゴシック"/>
        <family val="3"/>
        <charset val="128"/>
      </rPr>
      <t>1,800円</t>
    </r>
    <rPh sb="0" eb="2">
      <t>ユウショク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</si>
</sst>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&quot;円&quot;"/>
  </numFmts>
  <fonts count="6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Century"/>
      <family val="1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3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1"/>
      <color rgb="FF3366FF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3366FF"/>
      <name val="ＭＳ Ｐゴシック"/>
      <family val="3"/>
      <charset val="128"/>
    </font>
    <font>
      <sz val="12"/>
      <color rgb="FF3366FF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b/>
      <sz val="13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rgb="FF00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0" fillId="0" borderId="0" applyFont="0" applyFill="0" applyBorder="0" applyAlignment="0" applyProtection="0">
      <alignment vertical="center"/>
    </xf>
    <xf numFmtId="0" fontId="51" fillId="0" borderId="0"/>
    <xf numFmtId="0" fontId="2" fillId="0" borderId="0"/>
  </cellStyleXfs>
  <cellXfs count="31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3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176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6" xfId="0" applyFont="1" applyBorder="1">
      <alignment vertical="center"/>
    </xf>
    <xf numFmtId="0" fontId="30" fillId="0" borderId="0" xfId="0" applyFont="1">
      <alignment vertical="center"/>
    </xf>
    <xf numFmtId="0" fontId="5" fillId="2" borderId="4" xfId="0" applyFont="1" applyFill="1" applyBorder="1" applyAlignment="1">
      <alignment horizontal="right" vertical="center"/>
    </xf>
    <xf numFmtId="176" fontId="18" fillId="2" borderId="17" xfId="0" applyNumberFormat="1" applyFont="1" applyFill="1" applyBorder="1">
      <alignment vertical="center"/>
    </xf>
    <xf numFmtId="176" fontId="18" fillId="2" borderId="6" xfId="0" applyNumberFormat="1" applyFont="1" applyFill="1" applyBorder="1">
      <alignment vertical="center"/>
    </xf>
    <xf numFmtId="176" fontId="18" fillId="0" borderId="6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0" xfId="0" applyFont="1" applyFill="1">
      <alignment vertical="center"/>
    </xf>
    <xf numFmtId="176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38" fontId="41" fillId="0" borderId="44" xfId="3" applyFont="1" applyBorder="1" applyAlignment="1" applyProtection="1">
      <alignment horizontal="right" vertical="center"/>
    </xf>
    <xf numFmtId="38" fontId="42" fillId="0" borderId="45" xfId="3" applyFont="1" applyBorder="1" applyAlignment="1">
      <alignment horizontal="right" vertical="center"/>
    </xf>
    <xf numFmtId="38" fontId="42" fillId="0" borderId="24" xfId="3" applyFont="1" applyBorder="1" applyAlignment="1">
      <alignment horizontal="right" vertical="center"/>
    </xf>
    <xf numFmtId="38" fontId="44" fillId="0" borderId="2" xfId="3" applyFont="1" applyFill="1" applyBorder="1" applyAlignment="1" applyProtection="1">
      <alignment horizontal="right" vertical="center"/>
    </xf>
    <xf numFmtId="38" fontId="45" fillId="0" borderId="50" xfId="3" applyFont="1" applyFill="1" applyBorder="1" applyAlignment="1" applyProtection="1">
      <alignment horizontal="right" vertical="center"/>
    </xf>
    <xf numFmtId="38" fontId="45" fillId="0" borderId="51" xfId="3" applyFont="1" applyFill="1" applyBorder="1" applyAlignment="1" applyProtection="1">
      <alignment horizontal="right" vertical="center"/>
    </xf>
    <xf numFmtId="38" fontId="48" fillId="6" borderId="27" xfId="3" applyFont="1" applyFill="1" applyBorder="1" applyAlignment="1" applyProtection="1">
      <alignment horizontal="right" vertical="center"/>
    </xf>
    <xf numFmtId="38" fontId="48" fillId="6" borderId="49" xfId="3" applyFont="1" applyFill="1" applyBorder="1" applyAlignment="1" applyProtection="1">
      <alignment horizontal="right" vertical="center"/>
    </xf>
    <xf numFmtId="38" fontId="48" fillId="6" borderId="36" xfId="3" applyFont="1" applyFill="1" applyBorder="1" applyAlignment="1" applyProtection="1">
      <alignment horizontal="right" vertical="center"/>
    </xf>
    <xf numFmtId="38" fontId="44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horizontal="center" vertical="center"/>
    </xf>
    <xf numFmtId="38" fontId="48" fillId="6" borderId="32" xfId="3" applyFont="1" applyFill="1" applyBorder="1" applyAlignment="1" applyProtection="1">
      <alignment horizontal="right" vertical="center"/>
    </xf>
    <xf numFmtId="38" fontId="46" fillId="0" borderId="0" xfId="3" applyFont="1" applyFill="1" applyBorder="1" applyAlignment="1" applyProtection="1">
      <alignment vertical="center"/>
    </xf>
    <xf numFmtId="38" fontId="44" fillId="6" borderId="32" xfId="3" applyFont="1" applyFill="1" applyBorder="1" applyAlignment="1" applyProtection="1">
      <alignment vertical="center"/>
    </xf>
    <xf numFmtId="0" fontId="31" fillId="0" borderId="0" xfId="5" applyFont="1" applyAlignment="1">
      <alignment vertical="center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5" fillId="0" borderId="39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35" fillId="0" borderId="36" xfId="5" applyFont="1" applyBorder="1" applyAlignment="1">
      <alignment horizontal="center" vertical="center" wrapText="1"/>
    </xf>
    <xf numFmtId="0" fontId="35" fillId="0" borderId="40" xfId="5" applyFont="1" applyBorder="1" applyAlignment="1">
      <alignment horizontal="center" vertical="center" wrapText="1"/>
    </xf>
    <xf numFmtId="0" fontId="39" fillId="0" borderId="24" xfId="5" applyFont="1" applyBorder="1" applyAlignment="1">
      <alignment horizontal="center" vertical="center"/>
    </xf>
    <xf numFmtId="0" fontId="39" fillId="0" borderId="26" xfId="5" applyFont="1" applyBorder="1" applyAlignment="1">
      <alignment horizontal="center" vertical="center"/>
    </xf>
    <xf numFmtId="0" fontId="39" fillId="0" borderId="27" xfId="5" applyFont="1" applyBorder="1" applyAlignment="1">
      <alignment horizontal="center" vertical="center"/>
    </xf>
    <xf numFmtId="38" fontId="42" fillId="0" borderId="67" xfId="3" applyFont="1" applyBorder="1" applyAlignment="1">
      <alignment horizontal="right" vertical="center"/>
    </xf>
    <xf numFmtId="0" fontId="39" fillId="0" borderId="43" xfId="5" applyFont="1" applyBorder="1" applyAlignment="1">
      <alignment horizontal="center" vertical="center"/>
    </xf>
    <xf numFmtId="0" fontId="39" fillId="0" borderId="25" xfId="5" applyFont="1" applyBorder="1" applyAlignment="1">
      <alignment horizontal="center" vertical="center"/>
    </xf>
    <xf numFmtId="0" fontId="39" fillId="0" borderId="46" xfId="5" applyFont="1" applyBorder="1" applyAlignment="1">
      <alignment horizontal="center" vertical="center"/>
    </xf>
    <xf numFmtId="0" fontId="39" fillId="0" borderId="30" xfId="5" applyFont="1" applyBorder="1" applyAlignment="1">
      <alignment horizontal="center" vertical="center"/>
    </xf>
    <xf numFmtId="0" fontId="39" fillId="0" borderId="31" xfId="5" applyFont="1" applyBorder="1" applyAlignment="1">
      <alignment horizontal="center" vertical="center"/>
    </xf>
    <xf numFmtId="0" fontId="39" fillId="0" borderId="32" xfId="5" applyFont="1" applyBorder="1" applyAlignment="1">
      <alignment horizontal="center" vertical="center"/>
    </xf>
    <xf numFmtId="0" fontId="36" fillId="0" borderId="47" xfId="5" applyFont="1" applyBorder="1" applyAlignment="1" applyProtection="1">
      <alignment horizontal="center" vertical="center"/>
      <protection locked="0"/>
    </xf>
    <xf numFmtId="0" fontId="43" fillId="0" borderId="5" xfId="5" applyFont="1" applyBorder="1" applyAlignment="1" applyProtection="1">
      <alignment horizontal="center" vertical="center"/>
      <protection locked="0"/>
    </xf>
    <xf numFmtId="0" fontId="43" fillId="0" borderId="49" xfId="5" applyFont="1" applyBorder="1" applyAlignment="1" applyProtection="1">
      <alignment horizontal="center" vertical="center"/>
      <protection locked="0"/>
    </xf>
    <xf numFmtId="0" fontId="43" fillId="0" borderId="4" xfId="5" applyFont="1" applyBorder="1" applyAlignment="1" applyProtection="1">
      <alignment horizontal="center" vertical="center"/>
      <protection locked="0"/>
    </xf>
    <xf numFmtId="0" fontId="43" fillId="0" borderId="1" xfId="5" applyFont="1" applyBorder="1" applyAlignment="1" applyProtection="1">
      <alignment horizontal="center" vertical="center"/>
      <protection locked="0"/>
    </xf>
    <xf numFmtId="0" fontId="43" fillId="0" borderId="48" xfId="5" applyFont="1" applyBorder="1" applyAlignment="1" applyProtection="1">
      <alignment horizontal="center" vertical="center"/>
      <protection locked="0"/>
    </xf>
    <xf numFmtId="0" fontId="43" fillId="0" borderId="52" xfId="5" applyFont="1" applyBorder="1" applyAlignment="1" applyProtection="1">
      <alignment horizontal="center" vertical="center"/>
      <protection locked="0"/>
    </xf>
    <xf numFmtId="0" fontId="43" fillId="0" borderId="19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43" fillId="0" borderId="18" xfId="5" applyFont="1" applyBorder="1" applyAlignment="1" applyProtection="1">
      <alignment horizontal="center" vertical="center"/>
      <protection locked="0"/>
    </xf>
    <xf numFmtId="0" fontId="43" fillId="0" borderId="17" xfId="5" applyFont="1" applyBorder="1" applyAlignment="1" applyProtection="1">
      <alignment horizontal="center" vertical="center"/>
      <protection locked="0"/>
    </xf>
    <xf numFmtId="0" fontId="36" fillId="0" borderId="54" xfId="5" applyFont="1" applyBorder="1" applyAlignment="1" applyProtection="1">
      <alignment horizontal="center" vertical="center"/>
      <protection locked="0"/>
    </xf>
    <xf numFmtId="0" fontId="43" fillId="0" borderId="3" xfId="5" applyFont="1" applyBorder="1" applyAlignment="1" applyProtection="1">
      <alignment horizontal="center" vertical="center"/>
      <protection locked="0"/>
    </xf>
    <xf numFmtId="0" fontId="43" fillId="0" borderId="55" xfId="5" applyFont="1" applyBorder="1" applyAlignment="1" applyProtection="1">
      <alignment horizontal="center" vertical="center"/>
      <protection locked="0"/>
    </xf>
    <xf numFmtId="0" fontId="43" fillId="0" borderId="16" xfId="5" applyFont="1" applyBorder="1" applyAlignment="1" applyProtection="1">
      <alignment horizontal="center" vertical="center"/>
      <protection locked="0"/>
    </xf>
    <xf numFmtId="0" fontId="43" fillId="0" borderId="15" xfId="5" applyFont="1" applyBorder="1" applyAlignment="1" applyProtection="1">
      <alignment horizontal="center" vertical="center"/>
      <protection locked="0"/>
    </xf>
    <xf numFmtId="0" fontId="43" fillId="0" borderId="56" xfId="5" applyFont="1" applyBorder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36" fillId="0" borderId="70" xfId="5" applyFont="1" applyBorder="1" applyAlignment="1" applyProtection="1">
      <alignment horizontal="center" vertical="center"/>
      <protection locked="0"/>
    </xf>
    <xf numFmtId="0" fontId="43" fillId="0" borderId="35" xfId="5" applyFont="1" applyBorder="1" applyAlignment="1" applyProtection="1">
      <alignment horizontal="center" vertical="center"/>
      <protection locked="0"/>
    </xf>
    <xf numFmtId="0" fontId="43" fillId="0" borderId="36" xfId="5" applyFont="1" applyBorder="1" applyAlignment="1" applyProtection="1">
      <alignment horizontal="center" vertical="center"/>
      <protection locked="0"/>
    </xf>
    <xf numFmtId="38" fontId="44" fillId="0" borderId="71" xfId="3" applyFont="1" applyFill="1" applyBorder="1" applyAlignment="1" applyProtection="1">
      <alignment horizontal="right" vertical="center"/>
    </xf>
    <xf numFmtId="38" fontId="45" fillId="0" borderId="69" xfId="3" applyFont="1" applyFill="1" applyBorder="1" applyAlignment="1" applyProtection="1">
      <alignment horizontal="right" vertical="center"/>
    </xf>
    <xf numFmtId="0" fontId="43" fillId="0" borderId="34" xfId="5" applyFont="1" applyBorder="1" applyAlignment="1" applyProtection="1">
      <alignment horizontal="center" vertical="center"/>
      <protection locked="0"/>
    </xf>
    <xf numFmtId="0" fontId="43" fillId="0" borderId="72" xfId="5" applyFont="1" applyBorder="1" applyAlignment="1" applyProtection="1">
      <alignment horizontal="center" vertical="center"/>
      <protection locked="0"/>
    </xf>
    <xf numFmtId="0" fontId="43" fillId="0" borderId="39" xfId="5" applyFont="1" applyBorder="1" applyAlignment="1" applyProtection="1">
      <alignment horizontal="center" vertical="center"/>
      <protection locked="0"/>
    </xf>
    <xf numFmtId="0" fontId="36" fillId="0" borderId="3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0" fillId="0" borderId="73" xfId="5" applyFont="1" applyBorder="1" applyAlignment="1">
      <alignment horizontal="center"/>
    </xf>
    <xf numFmtId="49" fontId="43" fillId="0" borderId="73" xfId="5" applyNumberFormat="1" applyFont="1" applyBorder="1" applyAlignment="1">
      <alignment horizontal="center" vertical="center"/>
    </xf>
    <xf numFmtId="38" fontId="44" fillId="0" borderId="38" xfId="3" applyFont="1" applyBorder="1" applyAlignment="1" applyProtection="1">
      <alignment horizontal="right" vertical="center"/>
    </xf>
    <xf numFmtId="0" fontId="43" fillId="0" borderId="40" xfId="5" applyFont="1" applyBorder="1" applyAlignment="1">
      <alignment horizontal="center" vertical="center"/>
    </xf>
    <xf numFmtId="0" fontId="43" fillId="0" borderId="41" xfId="5" applyFont="1" applyBorder="1" applyAlignment="1">
      <alignment horizontal="center" vertical="center"/>
    </xf>
    <xf numFmtId="0" fontId="43" fillId="0" borderId="42" xfId="5" applyFont="1" applyBorder="1" applyAlignment="1">
      <alignment horizontal="center" vertical="center"/>
    </xf>
    <xf numFmtId="0" fontId="2" fillId="0" borderId="0" xfId="5"/>
    <xf numFmtId="0" fontId="34" fillId="0" borderId="60" xfId="5" applyFont="1" applyBorder="1" applyAlignment="1">
      <alignment vertical="center"/>
    </xf>
    <xf numFmtId="0" fontId="33" fillId="0" borderId="60" xfId="5" applyFont="1" applyBorder="1" applyAlignment="1">
      <alignment horizontal="center" vertical="center"/>
    </xf>
    <xf numFmtId="0" fontId="33" fillId="0" borderId="61" xfId="5" applyFont="1" applyBorder="1" applyAlignment="1">
      <alignment vertical="center"/>
    </xf>
    <xf numFmtId="0" fontId="33" fillId="0" borderId="62" xfId="5" applyFont="1" applyBorder="1" applyAlignment="1" applyProtection="1">
      <alignment vertical="center"/>
      <protection locked="0"/>
    </xf>
    <xf numFmtId="0" fontId="33" fillId="0" borderId="62" xfId="5" applyFont="1" applyBorder="1" applyAlignment="1" applyProtection="1">
      <alignment horizontal="center" vertical="center"/>
      <protection locked="0"/>
    </xf>
    <xf numFmtId="0" fontId="33" fillId="0" borderId="63" xfId="5" applyFont="1" applyBorder="1" applyAlignment="1" applyProtection="1">
      <alignment vertical="center"/>
      <protection locked="0"/>
    </xf>
    <xf numFmtId="0" fontId="33" fillId="0" borderId="0" xfId="5" applyFont="1" applyAlignment="1">
      <alignment vertical="center"/>
    </xf>
    <xf numFmtId="0" fontId="47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vertical="center"/>
      <protection locked="0"/>
    </xf>
    <xf numFmtId="0" fontId="33" fillId="0" borderId="0" xfId="5" applyFont="1" applyAlignment="1" applyProtection="1">
      <alignment horizontal="center" vertical="center"/>
      <protection locked="0"/>
    </xf>
    <xf numFmtId="0" fontId="33" fillId="0" borderId="61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vertical="center"/>
      <protection locked="0"/>
    </xf>
    <xf numFmtId="0" fontId="33" fillId="0" borderId="60" xfId="5" applyFont="1" applyBorder="1" applyAlignment="1" applyProtection="1">
      <alignment horizontal="center" vertical="center"/>
      <protection locked="0"/>
    </xf>
    <xf numFmtId="0" fontId="33" fillId="0" borderId="64" xfId="5" applyFont="1" applyBorder="1" applyAlignment="1" applyProtection="1">
      <alignment vertical="center"/>
      <protection locked="0"/>
    </xf>
    <xf numFmtId="0" fontId="34" fillId="0" borderId="0" xfId="5" applyFont="1" applyAlignment="1">
      <alignment horizontal="left" vertical="center"/>
    </xf>
    <xf numFmtId="0" fontId="46" fillId="6" borderId="59" xfId="5" applyFont="1" applyFill="1" applyBorder="1" applyAlignment="1">
      <alignment horizontal="center" vertical="center"/>
    </xf>
    <xf numFmtId="0" fontId="46" fillId="6" borderId="65" xfId="5" applyFont="1" applyFill="1" applyBorder="1" applyAlignment="1">
      <alignment horizontal="center" vertical="center"/>
    </xf>
    <xf numFmtId="0" fontId="46" fillId="6" borderId="66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center" vertical="center"/>
    </xf>
    <xf numFmtId="0" fontId="34" fillId="6" borderId="32" xfId="5" applyFont="1" applyFill="1" applyBorder="1" applyAlignment="1">
      <alignment horizontal="center" vertical="center"/>
    </xf>
    <xf numFmtId="0" fontId="33" fillId="0" borderId="0" xfId="5" applyFont="1" applyAlignment="1">
      <alignment horizontal="left" vertical="center"/>
    </xf>
    <xf numFmtId="0" fontId="54" fillId="0" borderId="0" xfId="5" applyFont="1" applyAlignment="1">
      <alignment vertical="center"/>
    </xf>
    <xf numFmtId="0" fontId="34" fillId="0" borderId="0" xfId="5" applyFont="1" applyAlignment="1">
      <alignment vertical="center"/>
    </xf>
    <xf numFmtId="0" fontId="48" fillId="6" borderId="67" xfId="5" applyFont="1" applyFill="1" applyBorder="1" applyAlignment="1">
      <alignment horizontal="center" vertical="center"/>
    </xf>
    <xf numFmtId="0" fontId="55" fillId="0" borderId="0" xfId="5" applyFont="1" applyAlignment="1">
      <alignment horizontal="center" vertical="center"/>
    </xf>
    <xf numFmtId="0" fontId="43" fillId="0" borderId="0" xfId="5" applyFont="1" applyAlignment="1">
      <alignment vertical="center"/>
    </xf>
    <xf numFmtId="0" fontId="58" fillId="0" borderId="0" xfId="5" applyFont="1" applyAlignment="1">
      <alignment vertical="center"/>
    </xf>
    <xf numFmtId="0" fontId="59" fillId="0" borderId="0" xfId="5" applyFont="1" applyAlignment="1">
      <alignment horizontal="center" vertical="center"/>
    </xf>
    <xf numFmtId="0" fontId="48" fillId="6" borderId="50" xfId="5" applyFont="1" applyFill="1" applyBorder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58" fillId="0" borderId="0" xfId="5" applyFont="1" applyAlignment="1">
      <alignment horizontal="left" vertical="center"/>
    </xf>
    <xf numFmtId="0" fontId="48" fillId="6" borderId="69" xfId="5" applyFont="1" applyFill="1" applyBorder="1" applyAlignment="1">
      <alignment horizontal="center" vertical="center"/>
    </xf>
    <xf numFmtId="0" fontId="34" fillId="6" borderId="59" xfId="5" applyFont="1" applyFill="1" applyBorder="1" applyAlignment="1">
      <alignment horizontal="right" vertical="center"/>
    </xf>
    <xf numFmtId="0" fontId="34" fillId="6" borderId="65" xfId="5" applyFont="1" applyFill="1" applyBorder="1" applyAlignment="1">
      <alignment horizontal="right" vertical="center"/>
    </xf>
    <xf numFmtId="0" fontId="34" fillId="6" borderId="66" xfId="5" applyFont="1" applyFill="1" applyBorder="1" applyAlignment="1">
      <alignment horizontal="right" vertical="center"/>
    </xf>
    <xf numFmtId="0" fontId="48" fillId="6" borderId="59" xfId="5" applyFont="1" applyFill="1" applyBorder="1" applyAlignment="1">
      <alignment horizontal="center" vertical="center"/>
    </xf>
    <xf numFmtId="0" fontId="34" fillId="0" borderId="65" xfId="5" applyFont="1" applyBorder="1" applyAlignment="1">
      <alignment horizontal="right" vertical="center"/>
    </xf>
    <xf numFmtId="0" fontId="46" fillId="0" borderId="65" xfId="5" applyFont="1" applyBorder="1" applyAlignment="1">
      <alignment horizontal="center" vertical="center"/>
    </xf>
    <xf numFmtId="0" fontId="60" fillId="0" borderId="0" xfId="5" applyFont="1" applyAlignment="1">
      <alignment vertical="center"/>
    </xf>
    <xf numFmtId="0" fontId="19" fillId="0" borderId="0" xfId="5" applyFont="1" applyAlignment="1">
      <alignment horizontal="center" vertical="center"/>
    </xf>
    <xf numFmtId="0" fontId="43" fillId="0" borderId="5" xfId="2" applyFont="1" applyBorder="1" applyAlignment="1">
      <alignment horizontal="center" vertical="center" shrinkToFit="1"/>
    </xf>
    <xf numFmtId="0" fontId="49" fillId="0" borderId="3" xfId="2" applyFont="1" applyBorder="1" applyAlignment="1">
      <alignment horizontal="center" shrinkToFit="1"/>
    </xf>
    <xf numFmtId="0" fontId="43" fillId="0" borderId="58" xfId="2" applyFont="1" applyBorder="1" applyAlignment="1">
      <alignment horizontal="center" vertical="center" shrinkToFit="1"/>
    </xf>
    <xf numFmtId="0" fontId="43" fillId="0" borderId="48" xfId="2" applyFont="1" applyBorder="1" applyAlignment="1">
      <alignment horizontal="center" vertical="center" shrinkToFit="1"/>
    </xf>
    <xf numFmtId="0" fontId="43" fillId="0" borderId="5" xfId="5" applyFont="1" applyBorder="1" applyAlignment="1" applyProtection="1">
      <alignment horizontal="center" vertical="center" shrinkToFit="1"/>
      <protection locked="0"/>
    </xf>
    <xf numFmtId="0" fontId="43" fillId="0" borderId="49" xfId="2" applyFont="1" applyBorder="1" applyAlignment="1">
      <alignment horizontal="center" vertical="center" shrinkToFit="1"/>
    </xf>
    <xf numFmtId="0" fontId="49" fillId="0" borderId="16" xfId="2" applyFont="1" applyBorder="1" applyAlignment="1">
      <alignment horizontal="center" shrinkToFit="1"/>
    </xf>
    <xf numFmtId="0" fontId="43" fillId="0" borderId="3" xfId="2" applyFont="1" applyBorder="1" applyAlignment="1">
      <alignment horizontal="center" vertical="center" shrinkToFit="1"/>
    </xf>
    <xf numFmtId="0" fontId="43" fillId="0" borderId="55" xfId="2" applyFont="1" applyBorder="1" applyAlignment="1">
      <alignment horizontal="center" vertical="center" shrinkToFit="1"/>
    </xf>
    <xf numFmtId="0" fontId="43" fillId="0" borderId="57" xfId="2" applyFont="1" applyBorder="1" applyAlignment="1">
      <alignment horizontal="center" vertical="center" shrinkToFit="1"/>
    </xf>
    <xf numFmtId="0" fontId="35" fillId="0" borderId="35" xfId="5" applyFont="1" applyBorder="1" applyAlignment="1">
      <alignment horizontal="center" vertical="center" wrapText="1"/>
    </xf>
    <xf numFmtId="56" fontId="43" fillId="0" borderId="5" xfId="2" applyNumberFormat="1" applyFont="1" applyBorder="1" applyAlignment="1">
      <alignment horizontal="center" vertical="center" shrinkToFit="1"/>
    </xf>
    <xf numFmtId="0" fontId="35" fillId="0" borderId="35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horizontal="justify" vertical="center" wrapText="1"/>
      <protection locked="0"/>
    </xf>
    <xf numFmtId="0" fontId="25" fillId="2" borderId="2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textRotation="255" wrapText="1"/>
    </xf>
    <xf numFmtId="0" fontId="18" fillId="0" borderId="16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 wrapText="1"/>
    </xf>
    <xf numFmtId="0" fontId="18" fillId="0" borderId="21" xfId="0" applyFont="1" applyBorder="1" applyAlignment="1">
      <alignment horizontal="center" vertical="center" textRotation="255" wrapText="1"/>
    </xf>
    <xf numFmtId="0" fontId="18" fillId="0" borderId="17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27" fillId="3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justify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2" borderId="4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4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8" fontId="9" fillId="3" borderId="5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shrinkToFit="1"/>
    </xf>
    <xf numFmtId="177" fontId="14" fillId="3" borderId="5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56" fontId="6" fillId="0" borderId="5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6" fillId="6" borderId="50" xfId="5" applyFont="1" applyFill="1" applyBorder="1" applyAlignment="1">
      <alignment vertical="center"/>
    </xf>
    <xf numFmtId="0" fontId="46" fillId="6" borderId="2" xfId="5" applyFont="1" applyFill="1" applyBorder="1" applyAlignment="1">
      <alignment vertical="center"/>
    </xf>
    <xf numFmtId="0" fontId="46" fillId="6" borderId="47" xfId="5" applyFont="1" applyFill="1" applyBorder="1" applyAlignment="1">
      <alignment vertical="center"/>
    </xf>
    <xf numFmtId="0" fontId="46" fillId="6" borderId="69" xfId="5" applyFont="1" applyFill="1" applyBorder="1" applyAlignment="1">
      <alignment vertical="center"/>
    </xf>
    <xf numFmtId="0" fontId="46" fillId="6" borderId="71" xfId="5" applyFont="1" applyFill="1" applyBorder="1" applyAlignment="1">
      <alignment vertical="center"/>
    </xf>
    <xf numFmtId="0" fontId="46" fillId="6" borderId="70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/>
    </xf>
    <xf numFmtId="0" fontId="46" fillId="6" borderId="65" xfId="5" applyFont="1" applyFill="1" applyBorder="1" applyAlignment="1">
      <alignment vertical="center"/>
    </xf>
    <xf numFmtId="0" fontId="46" fillId="6" borderId="66" xfId="5" applyFont="1" applyFill="1" applyBorder="1" applyAlignment="1">
      <alignment vertical="center"/>
    </xf>
    <xf numFmtId="0" fontId="46" fillId="6" borderId="59" xfId="5" applyFont="1" applyFill="1" applyBorder="1" applyAlignment="1">
      <alignment vertical="center" wrapText="1"/>
    </xf>
    <xf numFmtId="0" fontId="46" fillId="6" borderId="65" xfId="5" applyFont="1" applyFill="1" applyBorder="1" applyAlignment="1">
      <alignment vertical="center" wrapText="1"/>
    </xf>
    <xf numFmtId="0" fontId="46" fillId="6" borderId="66" xfId="5" applyFont="1" applyFill="1" applyBorder="1" applyAlignment="1">
      <alignment vertical="center" wrapText="1"/>
    </xf>
    <xf numFmtId="0" fontId="36" fillId="0" borderId="30" xfId="5" applyFont="1" applyBorder="1" applyAlignment="1" applyProtection="1">
      <alignment horizontal="center" vertical="center"/>
      <protection locked="0"/>
    </xf>
    <xf numFmtId="0" fontId="36" fillId="0" borderId="31" xfId="5" applyFont="1" applyBorder="1" applyAlignment="1" applyProtection="1">
      <alignment horizontal="center" vertical="center"/>
      <protection locked="0"/>
    </xf>
    <xf numFmtId="0" fontId="36" fillId="0" borderId="32" xfId="5" applyFont="1" applyBorder="1" applyAlignment="1" applyProtection="1">
      <alignment horizontal="center" vertical="center"/>
      <protection locked="0"/>
    </xf>
    <xf numFmtId="0" fontId="34" fillId="0" borderId="60" xfId="5" applyFont="1" applyBorder="1" applyAlignment="1">
      <alignment vertical="center"/>
    </xf>
    <xf numFmtId="0" fontId="35" fillId="0" borderId="26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 wrapText="1"/>
    </xf>
    <xf numFmtId="0" fontId="35" fillId="0" borderId="35" xfId="5" applyFont="1" applyBorder="1" applyAlignment="1">
      <alignment horizontal="center" vertical="center"/>
    </xf>
    <xf numFmtId="0" fontId="35" fillId="0" borderId="26" xfId="5" applyFont="1" applyBorder="1" applyAlignment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36" xfId="5" applyFont="1" applyBorder="1" applyAlignment="1">
      <alignment horizontal="center" vertical="center"/>
    </xf>
    <xf numFmtId="0" fontId="35" fillId="5" borderId="28" xfId="5" applyFont="1" applyFill="1" applyBorder="1" applyAlignment="1">
      <alignment horizontal="center" vertical="center" wrapText="1"/>
    </xf>
    <xf numFmtId="0" fontId="35" fillId="5" borderId="37" xfId="5" applyFont="1" applyFill="1" applyBorder="1" applyAlignment="1">
      <alignment horizontal="center" vertical="center"/>
    </xf>
    <xf numFmtId="0" fontId="46" fillId="6" borderId="67" xfId="5" applyFont="1" applyFill="1" applyBorder="1" applyAlignment="1">
      <alignment vertical="center"/>
    </xf>
    <xf numFmtId="0" fontId="46" fillId="6" borderId="44" xfId="5" applyFont="1" applyFill="1" applyBorder="1" applyAlignment="1">
      <alignment vertical="center"/>
    </xf>
    <xf numFmtId="0" fontId="46" fillId="6" borderId="68" xfId="5" applyFont="1" applyFill="1" applyBorder="1" applyAlignment="1">
      <alignment vertical="center"/>
    </xf>
    <xf numFmtId="0" fontId="35" fillId="5" borderId="37" xfId="5" applyFont="1" applyFill="1" applyBorder="1" applyAlignment="1">
      <alignment horizontal="center" vertical="center" wrapText="1"/>
    </xf>
    <xf numFmtId="0" fontId="35" fillId="5" borderId="29" xfId="5" applyFont="1" applyFill="1" applyBorder="1" applyAlignment="1">
      <alignment horizontal="center" vertical="center" wrapText="1"/>
    </xf>
    <xf numFmtId="0" fontId="35" fillId="5" borderId="38" xfId="5" applyFont="1" applyFill="1" applyBorder="1" applyAlignment="1">
      <alignment horizontal="center" vertical="center" wrapText="1"/>
    </xf>
    <xf numFmtId="0" fontId="35" fillId="0" borderId="24" xfId="5" applyFont="1" applyBorder="1" applyAlignment="1">
      <alignment horizontal="center" vertical="center"/>
    </xf>
    <xf numFmtId="0" fontId="35" fillId="0" borderId="33" xfId="5" applyFont="1" applyBorder="1" applyAlignment="1">
      <alignment horizontal="center" vertical="center"/>
    </xf>
  </cellXfs>
  <cellStyles count="6">
    <cellStyle name="桁区切り" xfId="1" builtinId="6"/>
    <cellStyle name="桁区切り 2" xfId="3" xr:uid="{F1C58B27-99FA-4B2C-ADF9-D02C5FEDB1D5}"/>
    <cellStyle name="標準" xfId="0" builtinId="0"/>
    <cellStyle name="標準 2" xfId="2" xr:uid="{E2DC6858-7681-400C-B66E-9622A432C38E}"/>
    <cellStyle name="標準 3" xfId="4" xr:uid="{C773544C-04EA-42A9-8C1A-CB106A539FD2}"/>
    <cellStyle name="標準 4" xfId="5" xr:uid="{8707F45C-639F-4B32-9FB4-6C950AAA9533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scheme val="none"/>
      </font>
      <numFmt numFmtId="6" formatCode="#,##0;[Red]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Ｐ明朝"/>
        <family val="1"/>
        <charset val="128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ＭＳ 明朝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color indexed="8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66FF"/>
        <name val="ＭＳ Ｐ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FF0033"/>
      <color rgb="FFFFFCC1"/>
      <color rgb="FFFFF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1</xdr:col>
          <xdr:colOff>247650</xdr:colOff>
          <xdr:row>16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1</xdr:col>
          <xdr:colOff>247650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247650</xdr:colOff>
          <xdr:row>17</xdr:row>
          <xdr:rowOff>228600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247650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11</xdr:col>
          <xdr:colOff>247650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20</xdr:col>
          <xdr:colOff>247650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38100</xdr:rowOff>
        </xdr:from>
        <xdr:to>
          <xdr:col>1</xdr:col>
          <xdr:colOff>257175</xdr:colOff>
          <xdr:row>19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0</xdr:rowOff>
        </xdr:from>
        <xdr:to>
          <xdr:col>13</xdr:col>
          <xdr:colOff>238125</xdr:colOff>
          <xdr:row>8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238125</xdr:colOff>
          <xdr:row>8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57150</xdr:rowOff>
        </xdr:from>
        <xdr:to>
          <xdr:col>9</xdr:col>
          <xdr:colOff>247650</xdr:colOff>
          <xdr:row>25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57150</xdr:rowOff>
        </xdr:from>
        <xdr:to>
          <xdr:col>15</xdr:col>
          <xdr:colOff>247650</xdr:colOff>
          <xdr:row>25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152400</xdr:rowOff>
        </xdr:from>
        <xdr:to>
          <xdr:col>0</xdr:col>
          <xdr:colOff>352425</xdr:colOff>
          <xdr:row>36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9</xdr:col>
          <xdr:colOff>247650</xdr:colOff>
          <xdr:row>26</xdr:row>
          <xdr:rowOff>295275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57150</xdr:rowOff>
        </xdr:from>
        <xdr:to>
          <xdr:col>15</xdr:col>
          <xdr:colOff>247650</xdr:colOff>
          <xdr:row>26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7</xdr:col>
          <xdr:colOff>238125</xdr:colOff>
          <xdr:row>7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47625</xdr:rowOff>
        </xdr:from>
        <xdr:to>
          <xdr:col>1</xdr:col>
          <xdr:colOff>257175</xdr:colOff>
          <xdr:row>18</xdr:row>
          <xdr:rowOff>276225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9525</xdr:rowOff>
        </xdr:from>
        <xdr:to>
          <xdr:col>16</xdr:col>
          <xdr:colOff>247650</xdr:colOff>
          <xdr:row>16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CCFF" mc:Ignorable="a14" a14:legacySpreadsheetColorIndex="3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0</xdr:row>
      <xdr:rowOff>21771</xdr:rowOff>
    </xdr:from>
    <xdr:to>
      <xdr:col>16</xdr:col>
      <xdr:colOff>435429</xdr:colOff>
      <xdr:row>3</xdr:row>
      <xdr:rowOff>108856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71163" y="21771"/>
          <a:ext cx="7579723" cy="6966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氏名，所属，職名（学年），性別，利用日，宿泊数は「使用者内訳」シートの入力内容が自動入力されますので，入力不要です。</a:t>
          </a:r>
          <a:r>
            <a:rPr kumimoji="1" lang="en-US" altLang="ja-JP" sz="1100"/>
            <a:t>F</a:t>
          </a:r>
          <a:r>
            <a:rPr kumimoji="1" lang="ja-JP" altLang="en-US" sz="1100"/>
            <a:t>列は，学生の場合はプルダウンメニューから○を選択してください。</a:t>
          </a:r>
          <a:r>
            <a:rPr kumimoji="1" lang="en-US" altLang="ja-JP" sz="1100"/>
            <a:t>G</a:t>
          </a:r>
          <a:r>
            <a:rPr kumimoji="1" lang="ja-JP" altLang="en-US" sz="1100"/>
            <a:t>列は，プルダウンメニューから利用目的を選択してください。</a:t>
          </a:r>
          <a:r>
            <a:rPr kumimoji="1" lang="en-US" altLang="ja-JP" sz="1100"/>
            <a:t>N</a:t>
          </a:r>
          <a:r>
            <a:rPr kumimoji="1" lang="ja-JP" altLang="en-US" sz="1100"/>
            <a:t>列以降は，食事が必要な場合に「</a:t>
          </a:r>
          <a:r>
            <a:rPr kumimoji="1" lang="en-US" altLang="ja-JP" sz="1100"/>
            <a:t>1</a:t>
          </a:r>
          <a:r>
            <a:rPr kumimoji="1" lang="ja-JP" altLang="en-US" sz="1100"/>
            <a:t>」と入力してください。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7330EC-8D76-4981-88CD-E66CAB6805C8}" name="Table13" displayName="Table13" ref="A7:AS46" headerRowCount="0" headerRowDxfId="133" dataDxfId="131" headerRowBorderDxfId="132" tableBorderDxfId="130">
  <tableColumns count="45">
    <tableColumn id="1" xr3:uid="{082CE22A-B41A-4957-9A25-880E13B69E88}" name="例" totalsRowLabel="Total" headerRowDxfId="129" dataDxfId="128" totalsRowDxfId="127"/>
    <tableColumn id="2" xr3:uid="{02E5195A-DE61-4267-BD58-760C0E7B8AC9}" name="臨海 太郎" headerRowDxfId="126" dataDxfId="125" totalsRowDxfId="124" dataCellStyle="標準 2"/>
    <tableColumn id="3" xr3:uid="{8602FCA2-5770-4E08-81F6-7CDA3451CB8B}" name="新潟大学理学部附属臨海実験所" headerRowDxfId="123" dataDxfId="122" totalsRowDxfId="121" dataCellStyle="標準 2"/>
    <tableColumn id="4" xr3:uid="{079DF708-D0CF-49BE-9B68-4B24CCA06ED2}" name="教授" headerRowDxfId="120" dataDxfId="119" totalsRowDxfId="118" dataCellStyle="標準 2"/>
    <tableColumn id="5" xr3:uid="{7C010334-8234-43E0-BEDD-5FB38A8FF7B1}" name="男" headerRowDxfId="117" dataDxfId="116" totalsRowDxfId="115" dataCellStyle="標準 2"/>
    <tableColumn id="43" xr3:uid="{0F2DB582-8CC0-4BE5-8575-691696F3D7DF}" name="列1" headerRowDxfId="114" dataDxfId="113" totalsRowDxfId="112"/>
    <tableColumn id="44" xr3:uid="{FF4A4484-52B7-4A45-8FB0-35AF86D037F1}" name="列2" headerRowDxfId="111" dataDxfId="110"/>
    <tableColumn id="6" xr3:uid="{CAA35001-BAA3-4B9F-98EB-7AB8381FB60A}" name="7/3,4,5" headerRowDxfId="109" dataDxfId="108" dataCellStyle="標準 2"/>
    <tableColumn id="7" xr3:uid="{83E96775-B3F1-4E27-B539-155E13468345}" name="3" headerRowDxfId="107" dataDxfId="106" totalsRowDxfId="105" dataCellStyle="標準 2"/>
    <tableColumn id="42" xr3:uid="{687EDE93-6199-4971-A2E5-DFB379FAD3CA}" name="Column21" headerRowDxfId="104" dataDxfId="103" totalsRowDxfId="102">
      <calculatedColumnFormula>SUM(K7:M7)</calculatedColumnFormula>
    </tableColumn>
    <tableColumn id="8" xr3:uid="{E2ED7F9F-A936-41C1-AF75-EDC97FF95264}" name="0" headerRowDxfId="101" dataDxfId="0">
      <calculatedColumnFormula>400*(N7+R7+V7+Z7+AD7+AH7+AL7+AP7)+800*(O7+S7+W7+AA7+AE7+AI7+AM7+AQ7)+900*(P7+T7+X7+AB7+AF7+AJ7+AN7+AR7)+1800*(Q7+U7+Y7+AC7+AG7+AK7+AO7+AS7)</calculatedColumnFormula>
    </tableColumn>
    <tableColumn id="45" xr3:uid="{181498E0-7260-4AEF-9466-52ABE303B65A}" name="列3" headerRowDxfId="100" dataDxfId="99" dataCellStyle="桁区切り">
      <calculatedColumnFormula>650*COUNTIFS(I7,"&gt;0")</calculatedColumnFormula>
    </tableColumn>
    <tableColumn id="9" xr3:uid="{D42C90BC-16E8-467C-A73F-1835C60A2223}" name="02" headerRowDxfId="98" dataDxfId="97">
      <calculatedColumnFormula>IF(COUNTIF(C7,"*新潟大学*"),IF(F7="○",200*(I7),IF(G7="教育",200*(I7),0)),0)</calculatedColumnFormula>
    </tableColumn>
    <tableColumn id="10" xr3:uid="{A0053E29-1227-4B1A-BBC8-DBCDDE5E7167}" name="6" headerRowDxfId="96" dataDxfId="95" totalsRowDxfId="94"/>
    <tableColumn id="11" xr3:uid="{68E86415-AC2A-4A87-B9DC-6A0983934151}" name="7" headerRowDxfId="93" dataDxfId="92" totalsRowDxfId="91"/>
    <tableColumn id="12" xr3:uid="{3ECBD9EE-D8F2-457C-9BB3-C52A0949ADCE}" name="1" headerRowDxfId="90" dataDxfId="89" totalsRowDxfId="88"/>
    <tableColumn id="13" xr3:uid="{CAF3921A-BCFA-4875-BE01-D01C3AB9FC8C}" name="2" headerRowDxfId="87" dataDxfId="86" totalsRowDxfId="85"/>
    <tableColumn id="14" xr3:uid="{786C4997-4DE3-4E86-A3B5-0D3E41E02EA9}" name="12" headerRowDxfId="84" dataDxfId="83" totalsRowDxfId="82"/>
    <tableColumn id="15" xr3:uid="{26E397FE-9543-4063-9D0E-797CA17E5509}" name="13" headerRowDxfId="81" dataDxfId="80" totalsRowDxfId="79"/>
    <tableColumn id="16" xr3:uid="{6662EC94-9770-41F5-A844-C7EC62842B3D}" name="14" headerRowDxfId="78" dataDxfId="77" totalsRowDxfId="76"/>
    <tableColumn id="17" xr3:uid="{6AB058B5-E256-4781-BA39-88136278775D}" name="15" headerRowDxfId="75" dataDxfId="74" totalsRowDxfId="73"/>
    <tableColumn id="18" xr3:uid="{2446A087-1A2C-4836-B95B-F73A1EB03A92}" name="16" headerRowDxfId="72" dataDxfId="71" totalsRowDxfId="70"/>
    <tableColumn id="19" xr3:uid="{8EAA0644-9DA3-457E-AE38-44272FF23155}" name="17" headerRowDxfId="69" dataDxfId="68" totalsRowDxfId="67"/>
    <tableColumn id="20" xr3:uid="{8F2FB37A-337E-4B79-AC2E-64B51D9F2758}" name="18" headerRowDxfId="66" dataDxfId="65" totalsRowDxfId="64"/>
    <tableColumn id="21" xr3:uid="{EB5E8D3D-95C7-4A28-8EDD-6FA594F49413}" name="19" headerRowDxfId="63" dataDxfId="62" totalsRowDxfId="61"/>
    <tableColumn id="22" xr3:uid="{A3CB8B46-BAE2-4A29-8BF8-5814E344F92E}" name="Column1" headerRowDxfId="60" dataDxfId="59" totalsRowDxfId="58"/>
    <tableColumn id="23" xr3:uid="{5F6A0161-7241-4078-85CF-884F98D2DF95}" name="Column2" headerRowDxfId="57" dataDxfId="56" totalsRowDxfId="55"/>
    <tableColumn id="24" xr3:uid="{0B22E5D8-054E-4AF0-BDD1-11A6FCC36E0A}" name="Column3" headerRowDxfId="54" dataDxfId="53" totalsRowDxfId="52"/>
    <tableColumn id="25" xr3:uid="{D9F898BE-6671-43DE-9B13-A8C119C2A94F}" name="Column4" headerRowDxfId="51" dataDxfId="50" totalsRowDxfId="49"/>
    <tableColumn id="26" xr3:uid="{6E1C7E22-1202-4399-B907-D6B2B19AB999}" name="Column5" headerRowDxfId="48" dataDxfId="47" totalsRowDxfId="46"/>
    <tableColumn id="27" xr3:uid="{ED791E08-D146-4220-AEE2-71C7CDA8E474}" name="Column6" headerRowDxfId="45" dataDxfId="44" totalsRowDxfId="43"/>
    <tableColumn id="28" xr3:uid="{9D33DA32-0B9E-441F-A338-70B1E9AFE8B9}" name="Column12" headerRowDxfId="42" dataDxfId="41" totalsRowDxfId="40"/>
    <tableColumn id="29" xr3:uid="{C32AB6A3-66BD-4CFF-8EF7-B6493271B4A9}" name="Column13" headerRowDxfId="39" dataDxfId="38" totalsRowDxfId="37"/>
    <tableColumn id="30" xr3:uid="{8917DC80-0435-47C2-B24A-0B3F2C9A8738}" name="Column14" headerRowDxfId="36" dataDxfId="35" totalsRowDxfId="34"/>
    <tableColumn id="31" xr3:uid="{5AED9561-F0B6-42AE-97A8-1CE0C11475BF}" name="Column15" headerRowDxfId="33" dataDxfId="32" totalsRowDxfId="31"/>
    <tableColumn id="32" xr3:uid="{72AC0E02-CADE-48A0-9EBF-A9032BDDE9E0}" name="Column16" headerRowDxfId="30" dataDxfId="29" totalsRowDxfId="28"/>
    <tableColumn id="33" xr3:uid="{29E135C6-BD46-4D20-8956-7445DFFCDA3E}" name="Column17" headerRowDxfId="27" dataDxfId="26" totalsRowDxfId="25"/>
    <tableColumn id="34" xr3:uid="{B9DB0852-E1CE-43CC-804D-EE4682E0CAFF}" name="Column18" headerRowDxfId="24" dataDxfId="23" totalsRowDxfId="22"/>
    <tableColumn id="35" xr3:uid="{12A603FD-F9A4-42DE-8B78-0D87A6C5FFD5}" name="Column19" headerRowDxfId="21" dataDxfId="20" totalsRowDxfId="19"/>
    <tableColumn id="36" xr3:uid="{9D84D5BD-E32B-405D-B6C6-DF84483D3FAF}" name="Column20" headerRowDxfId="18" dataDxfId="17" totalsRowDxfId="16"/>
    <tableColumn id="37" xr3:uid="{E91406B9-DC37-4475-A89E-7119DFFD1B28}" name="Column7" headerRowDxfId="15" dataDxfId="14" totalsRowDxfId="13"/>
    <tableColumn id="38" xr3:uid="{1BF470C6-54E9-4876-A3C1-0EE1236A0324}" name="Column8" headerRowDxfId="12" dataDxfId="11" totalsRowDxfId="10"/>
    <tableColumn id="39" xr3:uid="{1715C5D7-8A3E-4E53-BA8E-7434D6760D44}" name="Column9" headerRowDxfId="9" dataDxfId="8" totalsRowDxfId="7"/>
    <tableColumn id="40" xr3:uid="{4C3AC0F1-E11B-49F6-BEDC-E756247CF7D1}" name="Column10" headerRowDxfId="6" dataDxfId="5" totalsRowDxfId="4"/>
    <tableColumn id="41" xr3:uid="{50AFEA28-AE4F-4DBE-8B34-0B631432BD0F}" name="Column11" totalsRowFunction="count" headerRowDxfId="3" dataDxfId="2" totalsRow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AM42"/>
  <sheetViews>
    <sheetView showGridLines="0" tabSelected="1" zoomScaleNormal="100" zoomScaleSheetLayoutView="112" workbookViewId="0">
      <selection activeCell="U3" sqref="U3:Y3"/>
    </sheetView>
  </sheetViews>
  <sheetFormatPr defaultColWidth="9" defaultRowHeight="13.5"/>
  <cols>
    <col min="1" max="1" width="5" style="1" customWidth="1"/>
    <col min="2" max="2" width="5.25" style="1" customWidth="1"/>
    <col min="3" max="24" width="3.75" style="1" customWidth="1"/>
    <col min="25" max="25" width="4.75" style="1" customWidth="1"/>
    <col min="26" max="16384" width="9" style="1"/>
  </cols>
  <sheetData>
    <row r="1" spans="1:30" ht="24.75" customHeight="1">
      <c r="A1" s="9" t="s">
        <v>59</v>
      </c>
      <c r="K1" s="10" t="s">
        <v>49</v>
      </c>
      <c r="S1" s="175" t="s">
        <v>13</v>
      </c>
      <c r="T1" s="175"/>
      <c r="U1" s="175"/>
      <c r="V1" s="176"/>
      <c r="W1" s="176"/>
      <c r="X1" s="176"/>
      <c r="Y1" s="176"/>
    </row>
    <row r="2" spans="1:30" ht="17.25">
      <c r="A2" s="12" t="s">
        <v>31</v>
      </c>
      <c r="I2" s="179"/>
      <c r="J2" s="179"/>
      <c r="K2" s="179"/>
      <c r="L2" s="179"/>
      <c r="M2" s="179"/>
      <c r="N2" s="179"/>
      <c r="O2" s="179"/>
      <c r="P2" s="179"/>
    </row>
    <row r="3" spans="1:30" ht="20.25" customHeight="1">
      <c r="I3" s="13"/>
      <c r="J3" s="13"/>
      <c r="K3" s="13"/>
      <c r="L3" s="13"/>
      <c r="M3" s="13"/>
      <c r="N3" s="13"/>
      <c r="O3" s="13"/>
      <c r="P3" s="13"/>
      <c r="R3" s="1" t="s">
        <v>15</v>
      </c>
      <c r="U3" s="177"/>
      <c r="V3" s="177"/>
      <c r="W3" s="177"/>
      <c r="X3" s="177"/>
      <c r="Y3" s="177"/>
    </row>
    <row r="4" spans="1:30" ht="24" customHeight="1">
      <c r="A4" s="239" t="s">
        <v>78</v>
      </c>
      <c r="B4" s="239"/>
      <c r="C4" s="239"/>
      <c r="D4" s="239"/>
      <c r="E4" s="239"/>
      <c r="F4" s="239"/>
      <c r="G4" s="239"/>
      <c r="H4" s="239"/>
      <c r="I4" s="239"/>
      <c r="J4" s="239"/>
      <c r="K4" s="1" t="s">
        <v>14</v>
      </c>
      <c r="P4" s="184"/>
      <c r="Q4" s="184"/>
      <c r="R4" s="184"/>
      <c r="AA4" s="49"/>
      <c r="AB4" s="49"/>
      <c r="AC4" s="49"/>
      <c r="AD4" s="49"/>
    </row>
    <row r="5" spans="1:30" ht="21" customHeight="1">
      <c r="A5" s="11" t="s">
        <v>50</v>
      </c>
      <c r="B5" s="11"/>
      <c r="C5" s="11"/>
      <c r="D5" s="11"/>
      <c r="E5" s="11"/>
      <c r="F5" s="11"/>
      <c r="G5" s="11"/>
      <c r="H5" s="11"/>
      <c r="I5" s="11"/>
      <c r="J5" s="11"/>
      <c r="AA5" s="49"/>
      <c r="AB5" s="49"/>
      <c r="AC5" s="49"/>
      <c r="AD5" s="49"/>
    </row>
    <row r="6" spans="1:30" ht="7.5" customHeight="1">
      <c r="AA6" s="49"/>
      <c r="AB6" s="49"/>
      <c r="AC6" s="49"/>
      <c r="AD6" s="49"/>
    </row>
    <row r="7" spans="1:30" s="19" customFormat="1" ht="18.75" customHeight="1">
      <c r="A7" s="244" t="s">
        <v>73</v>
      </c>
      <c r="B7" s="245"/>
      <c r="C7" s="245"/>
      <c r="D7" s="245"/>
      <c r="E7" s="245"/>
      <c r="F7" s="245"/>
      <c r="G7" s="245"/>
      <c r="H7" s="181"/>
      <c r="I7" s="180"/>
      <c r="J7" s="180"/>
      <c r="K7" s="180"/>
      <c r="L7" s="180"/>
      <c r="M7" s="43"/>
      <c r="N7" s="44" t="s">
        <v>95</v>
      </c>
      <c r="O7" s="45"/>
      <c r="P7" s="180"/>
      <c r="Q7" s="180"/>
      <c r="R7" s="180"/>
      <c r="S7" s="180"/>
      <c r="T7" s="180"/>
      <c r="U7" s="43"/>
      <c r="V7" s="46"/>
      <c r="W7" s="15" t="s">
        <v>17</v>
      </c>
      <c r="X7" s="47"/>
      <c r="Y7" s="18" t="s">
        <v>16</v>
      </c>
      <c r="AA7" s="50"/>
      <c r="AB7" s="50"/>
      <c r="AC7" s="50"/>
      <c r="AD7" s="50"/>
    </row>
    <row r="8" spans="1:30" s="19" customFormat="1" ht="18.75" customHeight="1">
      <c r="A8" s="236" t="s">
        <v>75</v>
      </c>
      <c r="B8" s="237"/>
      <c r="C8" s="237"/>
      <c r="D8" s="237"/>
      <c r="E8" s="237"/>
      <c r="F8" s="237"/>
      <c r="G8" s="238"/>
      <c r="H8" s="37"/>
      <c r="I8" s="38" t="s">
        <v>74</v>
      </c>
      <c r="J8" s="20"/>
      <c r="K8" s="39" t="s">
        <v>70</v>
      </c>
      <c r="L8" s="253"/>
      <c r="M8" s="253"/>
      <c r="N8" s="17" t="s">
        <v>69</v>
      </c>
      <c r="R8" s="21"/>
      <c r="S8" s="21"/>
      <c r="T8" s="21"/>
      <c r="U8" s="15"/>
      <c r="V8" s="22"/>
      <c r="W8" s="15"/>
      <c r="X8" s="16"/>
      <c r="Y8" s="18"/>
      <c r="AA8" s="51"/>
      <c r="AB8" s="51"/>
      <c r="AC8" s="51"/>
      <c r="AD8" s="51"/>
    </row>
    <row r="9" spans="1:30" ht="18.75" customHeight="1">
      <c r="A9" s="187" t="s">
        <v>38</v>
      </c>
      <c r="B9" s="188"/>
      <c r="C9" s="188"/>
      <c r="D9" s="188"/>
      <c r="E9" s="188"/>
      <c r="F9" s="188"/>
      <c r="G9" s="189"/>
      <c r="H9" s="206" t="s">
        <v>34</v>
      </c>
      <c r="I9" s="206"/>
      <c r="J9" s="206"/>
      <c r="K9" s="206"/>
      <c r="L9" s="206"/>
      <c r="M9" s="206"/>
      <c r="N9" s="246" t="s">
        <v>35</v>
      </c>
      <c r="O9" s="247"/>
      <c r="P9" s="247"/>
      <c r="Q9" s="247"/>
      <c r="R9" s="247"/>
      <c r="S9" s="248"/>
      <c r="T9" s="249"/>
      <c r="U9" s="249"/>
      <c r="V9" s="249"/>
      <c r="W9" s="249"/>
      <c r="X9" s="249"/>
      <c r="Y9" s="250"/>
      <c r="AA9" s="49"/>
      <c r="AB9" s="49"/>
      <c r="AC9" s="49"/>
      <c r="AD9" s="49"/>
    </row>
    <row r="10" spans="1:30" ht="12" customHeight="1">
      <c r="A10" s="190" t="s">
        <v>51</v>
      </c>
      <c r="B10" s="195" t="s">
        <v>0</v>
      </c>
      <c r="C10" s="195"/>
      <c r="D10" s="195"/>
      <c r="E10" s="195"/>
      <c r="F10" s="195"/>
      <c r="G10" s="195"/>
      <c r="H10" s="257"/>
      <c r="I10" s="258"/>
      <c r="J10" s="258"/>
      <c r="K10" s="258"/>
      <c r="L10" s="258"/>
      <c r="M10" s="258"/>
      <c r="N10" s="258"/>
      <c r="O10" s="258"/>
      <c r="P10" s="258"/>
      <c r="Q10" s="23"/>
      <c r="R10" s="23"/>
      <c r="S10" s="23"/>
      <c r="T10" s="23"/>
      <c r="U10" s="23"/>
      <c r="V10" s="23"/>
      <c r="W10" s="23"/>
      <c r="X10" s="23"/>
      <c r="Y10" s="24"/>
      <c r="AA10" s="49"/>
      <c r="AB10" s="49"/>
      <c r="AC10" s="49"/>
      <c r="AD10" s="49"/>
    </row>
    <row r="11" spans="1:30" ht="24.75" customHeight="1">
      <c r="A11" s="190"/>
      <c r="B11" s="252" t="s">
        <v>1</v>
      </c>
      <c r="C11" s="252"/>
      <c r="D11" s="252"/>
      <c r="E11" s="252"/>
      <c r="F11" s="252"/>
      <c r="G11" s="252"/>
      <c r="H11" s="251"/>
      <c r="I11" s="183"/>
      <c r="J11" s="183"/>
      <c r="K11" s="183"/>
      <c r="L11" s="183"/>
      <c r="M11" s="183"/>
      <c r="N11" s="183"/>
      <c r="O11" s="183"/>
      <c r="P11" s="183"/>
      <c r="Q11" s="25"/>
      <c r="R11" s="26" t="s">
        <v>12</v>
      </c>
      <c r="S11" s="27"/>
      <c r="T11" s="259" t="s">
        <v>11</v>
      </c>
      <c r="U11" s="259"/>
      <c r="V11" s="259"/>
      <c r="W11" s="259"/>
      <c r="X11" s="259"/>
      <c r="Y11" s="260"/>
      <c r="AA11" s="49"/>
      <c r="AB11" s="49"/>
      <c r="AC11" s="49"/>
      <c r="AD11" s="49"/>
    </row>
    <row r="12" spans="1:30" ht="29.25" customHeight="1">
      <c r="A12" s="190"/>
      <c r="B12" s="195" t="s">
        <v>2</v>
      </c>
      <c r="C12" s="195"/>
      <c r="D12" s="195"/>
      <c r="E12" s="195"/>
      <c r="F12" s="195"/>
      <c r="G12" s="195"/>
      <c r="H12" s="196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8"/>
    </row>
    <row r="13" spans="1:30" ht="18.75" customHeight="1">
      <c r="A13" s="190"/>
      <c r="B13" s="195" t="s">
        <v>3</v>
      </c>
      <c r="C13" s="195"/>
      <c r="D13" s="195"/>
      <c r="E13" s="195"/>
      <c r="F13" s="195"/>
      <c r="G13" s="195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2"/>
    </row>
    <row r="14" spans="1:30" ht="18.75" customHeight="1">
      <c r="A14" s="190"/>
      <c r="B14" s="195" t="s">
        <v>4</v>
      </c>
      <c r="C14" s="195"/>
      <c r="D14" s="195"/>
      <c r="E14" s="195"/>
      <c r="F14" s="195"/>
      <c r="G14" s="195"/>
      <c r="H14" s="254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6"/>
    </row>
    <row r="15" spans="1:30" ht="35.25" customHeight="1">
      <c r="A15" s="191"/>
      <c r="B15" s="243" t="s">
        <v>79</v>
      </c>
      <c r="C15" s="243"/>
      <c r="D15" s="243"/>
      <c r="E15" s="243"/>
      <c r="F15" s="243"/>
      <c r="G15" s="243"/>
      <c r="H15" s="196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8"/>
    </row>
    <row r="16" spans="1:30" ht="18.75" customHeight="1">
      <c r="A16" s="190" t="s">
        <v>48</v>
      </c>
      <c r="B16" s="206" t="s">
        <v>93</v>
      </c>
      <c r="C16" s="206"/>
      <c r="D16" s="206"/>
      <c r="E16" s="206"/>
      <c r="F16" s="206"/>
      <c r="G16" s="206"/>
      <c r="H16" s="206" t="s">
        <v>90</v>
      </c>
      <c r="I16" s="206"/>
      <c r="J16" s="206"/>
      <c r="K16" s="206"/>
      <c r="L16" s="199" t="s">
        <v>91</v>
      </c>
      <c r="M16" s="200"/>
      <c r="N16" s="200"/>
      <c r="O16" s="200"/>
      <c r="P16" s="261"/>
      <c r="Q16" s="199" t="s">
        <v>89</v>
      </c>
      <c r="R16" s="200"/>
      <c r="S16" s="200"/>
      <c r="T16" s="261"/>
      <c r="U16" s="206" t="s">
        <v>92</v>
      </c>
      <c r="V16" s="206"/>
      <c r="W16" s="206"/>
      <c r="X16" s="206"/>
      <c r="Y16" s="206"/>
    </row>
    <row r="17" spans="1:39" ht="18.75" customHeight="1">
      <c r="A17" s="190"/>
      <c r="B17" s="204" t="s">
        <v>86</v>
      </c>
      <c r="C17" s="204"/>
      <c r="D17" s="204"/>
      <c r="E17" s="204"/>
      <c r="F17" s="204"/>
      <c r="G17" s="204"/>
      <c r="H17" s="193" t="s">
        <v>82</v>
      </c>
      <c r="I17" s="194"/>
      <c r="J17" s="194"/>
      <c r="K17" s="194"/>
      <c r="L17" s="194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36" t="s">
        <v>81</v>
      </c>
    </row>
    <row r="18" spans="1:39" ht="18.75" customHeight="1">
      <c r="A18" s="190"/>
      <c r="B18" s="203" t="s">
        <v>67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</row>
    <row r="19" spans="1:39" ht="25.7" customHeight="1">
      <c r="A19" s="190"/>
      <c r="B19" s="199" t="s">
        <v>83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1" t="s">
        <v>84</v>
      </c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2"/>
    </row>
    <row r="20" spans="1:39" ht="25.7" customHeight="1">
      <c r="A20" s="190"/>
      <c r="B20" s="199" t="s">
        <v>88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2"/>
    </row>
    <row r="21" spans="1:39" ht="37.5" customHeight="1">
      <c r="A21" s="216" t="s">
        <v>87</v>
      </c>
      <c r="B21" s="216"/>
      <c r="C21" s="216"/>
      <c r="D21" s="216"/>
      <c r="E21" s="216"/>
      <c r="F21" s="216"/>
      <c r="G21" s="216"/>
      <c r="H21" s="196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8"/>
    </row>
    <row r="22" spans="1:39" ht="22.5" customHeight="1">
      <c r="A22" s="216" t="s">
        <v>5</v>
      </c>
      <c r="B22" s="216"/>
      <c r="C22" s="216"/>
      <c r="D22" s="216"/>
      <c r="E22" s="216"/>
      <c r="F22" s="216"/>
      <c r="G22" s="216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</row>
    <row r="23" spans="1:39" ht="18.75" customHeight="1">
      <c r="A23" s="218" t="s">
        <v>52</v>
      </c>
      <c r="B23" s="219"/>
      <c r="C23" s="173" t="s">
        <v>43</v>
      </c>
      <c r="D23" s="174"/>
      <c r="E23" s="185" t="s">
        <v>44</v>
      </c>
      <c r="F23" s="186"/>
      <c r="G23" s="186"/>
      <c r="H23" s="174"/>
      <c r="I23" s="185" t="s">
        <v>66</v>
      </c>
      <c r="J23" s="186"/>
      <c r="K23" s="186"/>
      <c r="L23" s="186"/>
      <c r="M23" s="186"/>
      <c r="N23" s="174"/>
      <c r="O23" s="185" t="s">
        <v>36</v>
      </c>
      <c r="P23" s="186"/>
      <c r="Q23" s="186"/>
      <c r="R23" s="174"/>
      <c r="S23" s="187" t="s">
        <v>7</v>
      </c>
      <c r="T23" s="189"/>
      <c r="U23" s="233" t="s">
        <v>8</v>
      </c>
      <c r="V23" s="234"/>
      <c r="W23" s="234"/>
      <c r="X23" s="234"/>
      <c r="Y23" s="235"/>
    </row>
    <row r="24" spans="1:39" ht="27.75" customHeight="1">
      <c r="A24" s="220"/>
      <c r="B24" s="221"/>
      <c r="C24" s="173" t="s">
        <v>6</v>
      </c>
      <c r="D24" s="174"/>
      <c r="E24" s="185" t="s">
        <v>9</v>
      </c>
      <c r="F24" s="174"/>
      <c r="G24" s="185" t="s">
        <v>10</v>
      </c>
      <c r="H24" s="174"/>
      <c r="I24" s="185" t="s">
        <v>6</v>
      </c>
      <c r="J24" s="174"/>
      <c r="K24" s="185" t="s">
        <v>65</v>
      </c>
      <c r="L24" s="174"/>
      <c r="M24" s="185" t="s">
        <v>10</v>
      </c>
      <c r="N24" s="174"/>
      <c r="O24" s="185" t="s">
        <v>37</v>
      </c>
      <c r="P24" s="174"/>
      <c r="Q24" s="229" t="s">
        <v>47</v>
      </c>
      <c r="R24" s="230"/>
      <c r="S24" s="187"/>
      <c r="T24" s="189"/>
      <c r="U24" s="236"/>
      <c r="V24" s="237"/>
      <c r="W24" s="237"/>
      <c r="X24" s="237"/>
      <c r="Y24" s="238"/>
    </row>
    <row r="25" spans="1:39" ht="18.75" customHeight="1">
      <c r="A25" s="222"/>
      <c r="B25" s="223"/>
      <c r="C25" s="183"/>
      <c r="D25" s="192"/>
      <c r="E25" s="182"/>
      <c r="F25" s="192"/>
      <c r="G25" s="182"/>
      <c r="H25" s="192"/>
      <c r="I25" s="182"/>
      <c r="J25" s="192"/>
      <c r="K25" s="182"/>
      <c r="L25" s="192"/>
      <c r="M25" s="182"/>
      <c r="N25" s="192"/>
      <c r="O25" s="182"/>
      <c r="P25" s="183"/>
      <c r="Q25" s="182"/>
      <c r="R25" s="183"/>
      <c r="S25" s="227">
        <f>SUM(C25:R25)</f>
        <v>0</v>
      </c>
      <c r="T25" s="228"/>
      <c r="U25" s="231"/>
      <c r="V25" s="231"/>
      <c r="W25" s="231"/>
      <c r="X25" s="231"/>
      <c r="Y25" s="232"/>
    </row>
    <row r="26" spans="1:39" s="19" customFormat="1" ht="26.25" customHeight="1">
      <c r="A26" s="212" t="s">
        <v>53</v>
      </c>
      <c r="B26" s="213"/>
      <c r="C26" s="178" t="s">
        <v>72</v>
      </c>
      <c r="D26" s="178"/>
      <c r="E26" s="178"/>
      <c r="F26" s="178"/>
      <c r="G26" s="178" t="s">
        <v>76</v>
      </c>
      <c r="H26" s="178"/>
      <c r="I26" s="178"/>
      <c r="J26" s="208" t="s">
        <v>80</v>
      </c>
      <c r="K26" s="209"/>
      <c r="L26" s="209"/>
      <c r="M26" s="28" t="s">
        <v>41</v>
      </c>
      <c r="N26" s="47"/>
      <c r="O26" s="48" t="s">
        <v>42</v>
      </c>
      <c r="P26" s="210" t="s">
        <v>62</v>
      </c>
      <c r="Q26" s="211"/>
      <c r="R26" s="211"/>
      <c r="S26" s="28" t="s">
        <v>41</v>
      </c>
      <c r="T26" s="47"/>
      <c r="U26" s="48" t="s">
        <v>42</v>
      </c>
      <c r="V26" s="40"/>
      <c r="W26" s="207"/>
      <c r="X26" s="207"/>
      <c r="Y26" s="207"/>
      <c r="AM26" s="29"/>
    </row>
    <row r="27" spans="1:39" s="19" customFormat="1" ht="26.25" customHeight="1">
      <c r="A27" s="214"/>
      <c r="B27" s="215"/>
      <c r="C27" s="178" t="s">
        <v>68</v>
      </c>
      <c r="D27" s="178"/>
      <c r="E27" s="178"/>
      <c r="F27" s="178"/>
      <c r="G27" s="178" t="s">
        <v>77</v>
      </c>
      <c r="H27" s="178"/>
      <c r="I27" s="178"/>
      <c r="J27" s="208" t="s">
        <v>80</v>
      </c>
      <c r="K27" s="209"/>
      <c r="L27" s="209"/>
      <c r="M27" s="28" t="s">
        <v>41</v>
      </c>
      <c r="N27" s="47"/>
      <c r="O27" s="48" t="s">
        <v>42</v>
      </c>
      <c r="P27" s="210" t="s">
        <v>62</v>
      </c>
      <c r="Q27" s="211"/>
      <c r="R27" s="211"/>
      <c r="S27" s="28" t="s">
        <v>41</v>
      </c>
      <c r="T27" s="47"/>
      <c r="U27" s="48" t="s">
        <v>42</v>
      </c>
      <c r="V27" s="40"/>
      <c r="W27" s="207"/>
      <c r="X27" s="207"/>
      <c r="Y27" s="207"/>
      <c r="AM27" s="29"/>
    </row>
    <row r="28" spans="1:39" ht="18" customHeight="1">
      <c r="A28" s="30" t="s">
        <v>19</v>
      </c>
    </row>
    <row r="29" spans="1:39" ht="17.25" customHeight="1">
      <c r="I29" s="31" t="s">
        <v>20</v>
      </c>
      <c r="J29" s="19"/>
      <c r="K29" s="19"/>
      <c r="L29" s="224"/>
      <c r="M29" s="224"/>
      <c r="N29" s="31" t="s">
        <v>21</v>
      </c>
      <c r="O29" s="41"/>
      <c r="P29" s="31" t="s">
        <v>18</v>
      </c>
      <c r="Q29" s="41"/>
      <c r="R29" s="31" t="s">
        <v>16</v>
      </c>
      <c r="T29" s="225" t="s">
        <v>71</v>
      </c>
      <c r="U29" s="225"/>
      <c r="V29" s="226"/>
      <c r="W29" s="226"/>
      <c r="X29" s="226"/>
      <c r="Y29" s="226"/>
    </row>
    <row r="30" spans="1:39" ht="14.25" thickBo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9">
      <c r="A31" s="33" t="s">
        <v>32</v>
      </c>
    </row>
    <row r="32" spans="1:39" ht="14.25">
      <c r="J32" s="263" t="s">
        <v>54</v>
      </c>
      <c r="K32" s="263"/>
      <c r="L32" s="263"/>
      <c r="M32" s="263"/>
      <c r="N32" s="263"/>
      <c r="O32" s="263"/>
    </row>
    <row r="34" spans="1:25" ht="17.25" customHeight="1">
      <c r="A34" s="264"/>
      <c r="B34" s="264"/>
      <c r="C34" s="264"/>
      <c r="D34" s="264"/>
      <c r="E34" s="264"/>
      <c r="F34" s="264"/>
      <c r="G34" s="33" t="s">
        <v>14</v>
      </c>
      <c r="Q34" s="34" t="s">
        <v>33</v>
      </c>
      <c r="R34" s="11"/>
      <c r="S34" s="265"/>
      <c r="T34" s="265"/>
      <c r="U34" s="34" t="s">
        <v>21</v>
      </c>
      <c r="V34" s="42"/>
      <c r="W34" s="34" t="s">
        <v>23</v>
      </c>
      <c r="X34" s="42"/>
      <c r="Y34" s="34" t="s">
        <v>22</v>
      </c>
    </row>
    <row r="35" spans="1:25">
      <c r="A35" s="35" t="s">
        <v>55</v>
      </c>
    </row>
    <row r="36" spans="1:25" ht="15" customHeight="1">
      <c r="A36" s="1" t="s">
        <v>64</v>
      </c>
      <c r="N36" s="35" t="s">
        <v>78</v>
      </c>
    </row>
    <row r="37" spans="1:25">
      <c r="C37" s="33" t="s">
        <v>63</v>
      </c>
    </row>
    <row r="38" spans="1:25">
      <c r="C38" s="266" t="s">
        <v>24</v>
      </c>
      <c r="D38" s="266"/>
      <c r="E38" s="266"/>
      <c r="F38" s="266"/>
      <c r="G38" s="270" t="s">
        <v>56</v>
      </c>
      <c r="H38" s="270"/>
      <c r="I38" s="270"/>
      <c r="J38" s="270"/>
      <c r="K38" s="270" t="s">
        <v>57</v>
      </c>
      <c r="L38" s="270"/>
      <c r="M38" s="270"/>
      <c r="N38" s="271"/>
      <c r="O38" s="270" t="s">
        <v>61</v>
      </c>
      <c r="P38" s="270"/>
      <c r="Q38" s="270"/>
      <c r="R38" s="270"/>
      <c r="S38" s="270" t="s">
        <v>39</v>
      </c>
      <c r="T38" s="270"/>
      <c r="U38" s="270"/>
      <c r="V38" s="270"/>
      <c r="W38" s="270"/>
    </row>
    <row r="39" spans="1:25" ht="15.75" customHeight="1">
      <c r="C39" s="267" t="s">
        <v>45</v>
      </c>
      <c r="D39" s="268"/>
      <c r="E39" s="269" t="s">
        <v>46</v>
      </c>
      <c r="F39" s="267"/>
      <c r="G39" s="270"/>
      <c r="H39" s="270"/>
      <c r="I39" s="270"/>
      <c r="J39" s="270"/>
      <c r="K39" s="270"/>
      <c r="L39" s="270"/>
      <c r="M39" s="270"/>
      <c r="N39" s="271"/>
      <c r="O39" s="270"/>
      <c r="P39" s="270"/>
      <c r="Q39" s="270"/>
      <c r="R39" s="270"/>
      <c r="S39" s="270"/>
      <c r="T39" s="270"/>
      <c r="U39" s="270"/>
      <c r="V39" s="270"/>
      <c r="W39" s="270"/>
    </row>
    <row r="40" spans="1:25" ht="31.5" customHeight="1">
      <c r="C40" s="272"/>
      <c r="D40" s="273"/>
      <c r="E40" s="274"/>
      <c r="F40" s="272"/>
      <c r="G40" s="272"/>
      <c r="H40" s="272"/>
      <c r="I40" s="272"/>
      <c r="J40" s="272"/>
      <c r="K40" s="262"/>
      <c r="L40" s="262"/>
      <c r="M40" s="262"/>
      <c r="N40" s="275"/>
      <c r="O40" s="262"/>
      <c r="P40" s="262"/>
      <c r="Q40" s="262"/>
      <c r="R40" s="262"/>
      <c r="S40" s="262"/>
      <c r="T40" s="262"/>
      <c r="U40" s="262"/>
      <c r="V40" s="262"/>
      <c r="W40" s="262"/>
    </row>
    <row r="42" spans="1:25">
      <c r="Y42" s="14" t="s">
        <v>85</v>
      </c>
    </row>
  </sheetData>
  <mergeCells count="102">
    <mergeCell ref="S40:W40"/>
    <mergeCell ref="J32:O32"/>
    <mergeCell ref="A34:F34"/>
    <mergeCell ref="S34:T34"/>
    <mergeCell ref="C38:F38"/>
    <mergeCell ref="C39:D39"/>
    <mergeCell ref="E39:F39"/>
    <mergeCell ref="G38:J39"/>
    <mergeCell ref="K38:N39"/>
    <mergeCell ref="O38:R39"/>
    <mergeCell ref="S38:W39"/>
    <mergeCell ref="C40:D40"/>
    <mergeCell ref="E40:F40"/>
    <mergeCell ref="G40:J40"/>
    <mergeCell ref="K40:N40"/>
    <mergeCell ref="O40:R40"/>
    <mergeCell ref="E24:F24"/>
    <mergeCell ref="G24:H24"/>
    <mergeCell ref="A4:J4"/>
    <mergeCell ref="H16:K16"/>
    <mergeCell ref="H13:Y13"/>
    <mergeCell ref="B14:G14"/>
    <mergeCell ref="B15:G15"/>
    <mergeCell ref="H15:Y15"/>
    <mergeCell ref="U16:Y16"/>
    <mergeCell ref="A7:G7"/>
    <mergeCell ref="H9:M9"/>
    <mergeCell ref="N9:S9"/>
    <mergeCell ref="T9:Y9"/>
    <mergeCell ref="H11:P11"/>
    <mergeCell ref="B11:G11"/>
    <mergeCell ref="A8:G8"/>
    <mergeCell ref="L8:M8"/>
    <mergeCell ref="B10:G10"/>
    <mergeCell ref="H14:Y14"/>
    <mergeCell ref="H10:P10"/>
    <mergeCell ref="T11:Y11"/>
    <mergeCell ref="B13:G13"/>
    <mergeCell ref="Q16:T16"/>
    <mergeCell ref="L16:P16"/>
    <mergeCell ref="L29:M29"/>
    <mergeCell ref="T29:U29"/>
    <mergeCell ref="V29:Y29"/>
    <mergeCell ref="S23:T24"/>
    <mergeCell ref="S25:T25"/>
    <mergeCell ref="O25:P25"/>
    <mergeCell ref="O23:R23"/>
    <mergeCell ref="O24:P24"/>
    <mergeCell ref="Q24:R24"/>
    <mergeCell ref="M24:N24"/>
    <mergeCell ref="K25:L25"/>
    <mergeCell ref="M25:N25"/>
    <mergeCell ref="U25:Y25"/>
    <mergeCell ref="U23:Y24"/>
    <mergeCell ref="M17:X17"/>
    <mergeCell ref="B19:K19"/>
    <mergeCell ref="L19:Y19"/>
    <mergeCell ref="A16:A20"/>
    <mergeCell ref="B16:G16"/>
    <mergeCell ref="G26:I26"/>
    <mergeCell ref="G27:I27"/>
    <mergeCell ref="W26:Y26"/>
    <mergeCell ref="W27:Y27"/>
    <mergeCell ref="J27:L27"/>
    <mergeCell ref="J26:L26"/>
    <mergeCell ref="P26:R26"/>
    <mergeCell ref="P27:R27"/>
    <mergeCell ref="A26:B27"/>
    <mergeCell ref="C27:F27"/>
    <mergeCell ref="K24:L24"/>
    <mergeCell ref="A21:G21"/>
    <mergeCell ref="H21:Y21"/>
    <mergeCell ref="A22:G22"/>
    <mergeCell ref="H22:Y22"/>
    <mergeCell ref="A23:B25"/>
    <mergeCell ref="G25:H25"/>
    <mergeCell ref="E23:H23"/>
    <mergeCell ref="I24:J24"/>
    <mergeCell ref="C24:D24"/>
    <mergeCell ref="C23:D23"/>
    <mergeCell ref="S1:U1"/>
    <mergeCell ref="V1:Y1"/>
    <mergeCell ref="U3:Y3"/>
    <mergeCell ref="C26:F26"/>
    <mergeCell ref="I2:P2"/>
    <mergeCell ref="P7:T7"/>
    <mergeCell ref="H7:L7"/>
    <mergeCell ref="Q25:R25"/>
    <mergeCell ref="P4:R4"/>
    <mergeCell ref="I23:N23"/>
    <mergeCell ref="A9:G9"/>
    <mergeCell ref="A10:A15"/>
    <mergeCell ref="C25:D25"/>
    <mergeCell ref="H17:L17"/>
    <mergeCell ref="E25:F25"/>
    <mergeCell ref="B12:G12"/>
    <mergeCell ref="H12:Y12"/>
    <mergeCell ref="B20:K20"/>
    <mergeCell ref="L20:Y20"/>
    <mergeCell ref="B18:Y18"/>
    <mergeCell ref="B17:G17"/>
    <mergeCell ref="I25:J25"/>
  </mergeCells>
  <phoneticPr fontId="1"/>
  <dataValidations count="1">
    <dataValidation allowBlank="1" showInputMessage="1" showErrorMessage="1" prompt="この色のセルは_x000a_入力不要です" sqref="V1:Y1" xr:uid="{12D245D1-2472-46C7-928C-08113EC903DA}"/>
  </dataValidations>
  <printOptions horizontalCentered="1"/>
  <pageMargins left="0.59055118110236227" right="0.39370078740157483" top="0.78740157480314965" bottom="0.39370078740157483" header="0.19685039370078741" footer="0.31496062992125984"/>
  <pageSetup paperSize="9" scale="97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1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247650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11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20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38100</xdr:rowOff>
                  </from>
                  <to>
                    <xdr:col>1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7</xdr:col>
                    <xdr:colOff>238125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57150</xdr:rowOff>
                  </from>
                  <to>
                    <xdr:col>9</xdr:col>
                    <xdr:colOff>247650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57150</xdr:rowOff>
                  </from>
                  <to>
                    <xdr:col>15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152400</xdr:rowOff>
                  </from>
                  <to>
                    <xdr:col>0</xdr:col>
                    <xdr:colOff>352425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Check Box 67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57150</xdr:rowOff>
                  </from>
                  <to>
                    <xdr:col>9</xdr:col>
                    <xdr:colOff>247650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Check Box 68">
              <controlPr defaultSize="0" autoFill="0" autoLine="0" autoPict="0">
                <anchor moveWithCells="1">
                  <from>
                    <xdr:col>15</xdr:col>
                    <xdr:colOff>9525</xdr:colOff>
                    <xdr:row>26</xdr:row>
                    <xdr:rowOff>57150</xdr:rowOff>
                  </from>
                  <to>
                    <xdr:col>15</xdr:col>
                    <xdr:colOff>247650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7</xdr:col>
                    <xdr:colOff>238125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47625</xdr:rowOff>
                  </from>
                  <to>
                    <xdr:col>1</xdr:col>
                    <xdr:colOff>257175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9525</xdr:rowOff>
                  </from>
                  <to>
                    <xdr:col>16</xdr:col>
                    <xdr:colOff>247650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H104"/>
  <sheetViews>
    <sheetView view="pageBreakPreview" zoomScaleNormal="120" zoomScaleSheetLayoutView="100" workbookViewId="0">
      <selection activeCell="B5" sqref="B5:B6"/>
    </sheetView>
  </sheetViews>
  <sheetFormatPr defaultColWidth="9" defaultRowHeight="13.5"/>
  <cols>
    <col min="1" max="1" width="4.875" style="1" customWidth="1"/>
    <col min="2" max="2" width="24.75" style="1" customWidth="1"/>
    <col min="3" max="3" width="14" style="1" customWidth="1"/>
    <col min="4" max="4" width="17.5" style="2" customWidth="1"/>
    <col min="5" max="6" width="7.125" style="1" customWidth="1"/>
    <col min="7" max="7" width="14.125" style="1" customWidth="1"/>
    <col min="8" max="8" width="18.25" style="1" customWidth="1"/>
    <col min="9" max="16384" width="9" style="1"/>
  </cols>
  <sheetData>
    <row r="1" spans="1:8">
      <c r="A1" s="1" t="s">
        <v>29</v>
      </c>
    </row>
    <row r="2" spans="1:8" ht="17.25">
      <c r="C2" s="3" t="s">
        <v>58</v>
      </c>
      <c r="F2" s="4" t="s">
        <v>30</v>
      </c>
      <c r="G2" s="5"/>
    </row>
    <row r="3" spans="1:8" ht="13.5" customHeight="1">
      <c r="A3" s="207" t="s">
        <v>25</v>
      </c>
      <c r="B3" s="207" t="s">
        <v>26</v>
      </c>
      <c r="C3" s="207" t="s">
        <v>3</v>
      </c>
      <c r="D3" s="207" t="s" ph="1">
        <v>27</v>
      </c>
      <c r="E3" s="207" t="s">
        <v>28</v>
      </c>
      <c r="F3" s="207" t="s">
        <v>60</v>
      </c>
      <c r="G3" s="281" t="s">
        <v>40</v>
      </c>
      <c r="H3" s="270" t="s">
        <v>120</v>
      </c>
    </row>
    <row r="4" spans="1:8">
      <c r="A4" s="207"/>
      <c r="B4" s="207"/>
      <c r="C4" s="207"/>
      <c r="D4" s="207"/>
      <c r="E4" s="207"/>
      <c r="F4" s="207"/>
      <c r="G4" s="282"/>
      <c r="H4" s="270"/>
    </row>
    <row r="5" spans="1:8" ht="12" customHeight="1">
      <c r="A5" s="276">
        <v>1</v>
      </c>
      <c r="B5" s="277"/>
      <c r="C5" s="277"/>
      <c r="D5" s="6"/>
      <c r="E5" s="278"/>
      <c r="F5" s="279"/>
      <c r="G5" s="280"/>
      <c r="H5" s="283"/>
    </row>
    <row r="6" spans="1:8" ht="19.5" customHeight="1">
      <c r="A6" s="276"/>
      <c r="B6" s="277"/>
      <c r="C6" s="277"/>
      <c r="D6" s="7"/>
      <c r="E6" s="278"/>
      <c r="F6" s="279"/>
      <c r="G6" s="280"/>
      <c r="H6" s="284"/>
    </row>
    <row r="7" spans="1:8" ht="12" customHeight="1">
      <c r="A7" s="276">
        <v>2</v>
      </c>
      <c r="B7" s="277"/>
      <c r="C7" s="277"/>
      <c r="D7" s="8"/>
      <c r="E7" s="278" t="s">
        <v>94</v>
      </c>
      <c r="F7" s="279"/>
      <c r="G7" s="280"/>
      <c r="H7" s="284"/>
    </row>
    <row r="8" spans="1:8" ht="19.5" customHeight="1">
      <c r="A8" s="276"/>
      <c r="B8" s="277"/>
      <c r="C8" s="277"/>
      <c r="D8" s="7"/>
      <c r="E8" s="278"/>
      <c r="F8" s="279"/>
      <c r="G8" s="280"/>
      <c r="H8" s="284"/>
    </row>
    <row r="9" spans="1:8" ht="12" customHeight="1">
      <c r="A9" s="276">
        <v>3</v>
      </c>
      <c r="B9" s="277"/>
      <c r="C9" s="277"/>
      <c r="D9" s="8"/>
      <c r="E9" s="278"/>
      <c r="F9" s="279"/>
      <c r="G9" s="280"/>
      <c r="H9" s="284"/>
    </row>
    <row r="10" spans="1:8" ht="19.5" customHeight="1">
      <c r="A10" s="276"/>
      <c r="B10" s="277"/>
      <c r="C10" s="277"/>
      <c r="D10" s="7"/>
      <c r="E10" s="278"/>
      <c r="F10" s="279"/>
      <c r="G10" s="280"/>
      <c r="H10" s="284"/>
    </row>
    <row r="11" spans="1:8" ht="12" customHeight="1">
      <c r="A11" s="276">
        <v>4</v>
      </c>
      <c r="B11" s="277"/>
      <c r="C11" s="277"/>
      <c r="D11" s="8"/>
      <c r="E11" s="278"/>
      <c r="F11" s="279"/>
      <c r="G11" s="280"/>
      <c r="H11" s="284"/>
    </row>
    <row r="12" spans="1:8" ht="19.5" customHeight="1">
      <c r="A12" s="276"/>
      <c r="B12" s="277"/>
      <c r="C12" s="277"/>
      <c r="D12" s="7"/>
      <c r="E12" s="278"/>
      <c r="F12" s="279"/>
      <c r="G12" s="280"/>
      <c r="H12" s="284"/>
    </row>
    <row r="13" spans="1:8" ht="12" customHeight="1">
      <c r="A13" s="276">
        <v>5</v>
      </c>
      <c r="B13" s="277"/>
      <c r="C13" s="277"/>
      <c r="D13" s="8"/>
      <c r="E13" s="278" t="s">
        <v>94</v>
      </c>
      <c r="F13" s="279"/>
      <c r="G13" s="280"/>
      <c r="H13" s="284"/>
    </row>
    <row r="14" spans="1:8" ht="19.5" customHeight="1">
      <c r="A14" s="276"/>
      <c r="B14" s="277"/>
      <c r="C14" s="277"/>
      <c r="D14" s="7"/>
      <c r="E14" s="278"/>
      <c r="F14" s="279"/>
      <c r="G14" s="280"/>
      <c r="H14" s="284"/>
    </row>
    <row r="15" spans="1:8" ht="12" customHeight="1">
      <c r="A15" s="276">
        <v>6</v>
      </c>
      <c r="B15" s="277"/>
      <c r="C15" s="277"/>
      <c r="D15" s="8"/>
      <c r="E15" s="278" t="s">
        <v>94</v>
      </c>
      <c r="F15" s="279"/>
      <c r="G15" s="280"/>
      <c r="H15" s="284"/>
    </row>
    <row r="16" spans="1:8" ht="19.5" customHeight="1">
      <c r="A16" s="276"/>
      <c r="B16" s="277"/>
      <c r="C16" s="277"/>
      <c r="D16" s="7"/>
      <c r="E16" s="278"/>
      <c r="F16" s="279"/>
      <c r="G16" s="280"/>
      <c r="H16" s="284"/>
    </row>
    <row r="17" spans="1:8" ht="12" customHeight="1">
      <c r="A17" s="276">
        <v>7</v>
      </c>
      <c r="B17" s="277"/>
      <c r="C17" s="277"/>
      <c r="D17" s="8"/>
      <c r="E17" s="278" t="s">
        <v>94</v>
      </c>
      <c r="F17" s="279"/>
      <c r="G17" s="280"/>
      <c r="H17" s="284"/>
    </row>
    <row r="18" spans="1:8" ht="19.5" customHeight="1">
      <c r="A18" s="276"/>
      <c r="B18" s="277"/>
      <c r="C18" s="277"/>
      <c r="D18" s="7"/>
      <c r="E18" s="278"/>
      <c r="F18" s="279"/>
      <c r="G18" s="280"/>
      <c r="H18" s="284"/>
    </row>
    <row r="19" spans="1:8" ht="12" customHeight="1">
      <c r="A19" s="276">
        <v>8</v>
      </c>
      <c r="B19" s="277"/>
      <c r="C19" s="277"/>
      <c r="D19" s="8"/>
      <c r="E19" s="278" t="s">
        <v>94</v>
      </c>
      <c r="F19" s="279"/>
      <c r="G19" s="280"/>
      <c r="H19" s="284"/>
    </row>
    <row r="20" spans="1:8" ht="19.5" customHeight="1">
      <c r="A20" s="276"/>
      <c r="B20" s="277"/>
      <c r="C20" s="277"/>
      <c r="D20" s="7"/>
      <c r="E20" s="278"/>
      <c r="F20" s="279"/>
      <c r="G20" s="280"/>
      <c r="H20" s="284"/>
    </row>
    <row r="21" spans="1:8" ht="12" customHeight="1">
      <c r="A21" s="276">
        <v>9</v>
      </c>
      <c r="B21" s="277"/>
      <c r="C21" s="277"/>
      <c r="D21" s="8"/>
      <c r="E21" s="278" t="s">
        <v>94</v>
      </c>
      <c r="F21" s="279"/>
      <c r="G21" s="280"/>
      <c r="H21" s="284"/>
    </row>
    <row r="22" spans="1:8" ht="19.5" customHeight="1">
      <c r="A22" s="276"/>
      <c r="B22" s="277"/>
      <c r="C22" s="277"/>
      <c r="D22" s="7"/>
      <c r="E22" s="278"/>
      <c r="F22" s="279"/>
      <c r="G22" s="280"/>
      <c r="H22" s="284"/>
    </row>
    <row r="23" spans="1:8" ht="12" customHeight="1">
      <c r="A23" s="276">
        <v>10</v>
      </c>
      <c r="B23" s="277"/>
      <c r="C23" s="277"/>
      <c r="D23" s="8"/>
      <c r="E23" s="278" t="s">
        <v>94</v>
      </c>
      <c r="F23" s="279"/>
      <c r="G23" s="280"/>
      <c r="H23" s="284"/>
    </row>
    <row r="24" spans="1:8" ht="19.5" customHeight="1">
      <c r="A24" s="276"/>
      <c r="B24" s="277"/>
      <c r="C24" s="277"/>
      <c r="D24" s="7"/>
      <c r="E24" s="278"/>
      <c r="F24" s="279"/>
      <c r="G24" s="280"/>
      <c r="H24" s="284"/>
    </row>
    <row r="25" spans="1:8" ht="12" customHeight="1">
      <c r="A25" s="276">
        <v>11</v>
      </c>
      <c r="B25" s="277"/>
      <c r="C25" s="277"/>
      <c r="D25" s="8"/>
      <c r="E25" s="278" t="s">
        <v>94</v>
      </c>
      <c r="F25" s="279"/>
      <c r="G25" s="280"/>
      <c r="H25" s="284"/>
    </row>
    <row r="26" spans="1:8" ht="19.5" customHeight="1">
      <c r="A26" s="276"/>
      <c r="B26" s="277"/>
      <c r="C26" s="277"/>
      <c r="D26" s="7"/>
      <c r="E26" s="278"/>
      <c r="F26" s="279"/>
      <c r="G26" s="280"/>
      <c r="H26" s="284"/>
    </row>
    <row r="27" spans="1:8" ht="12" customHeight="1">
      <c r="A27" s="276">
        <v>12</v>
      </c>
      <c r="B27" s="277"/>
      <c r="C27" s="277"/>
      <c r="D27" s="8"/>
      <c r="E27" s="278" t="s">
        <v>94</v>
      </c>
      <c r="F27" s="279"/>
      <c r="G27" s="280"/>
      <c r="H27" s="284"/>
    </row>
    <row r="28" spans="1:8" ht="19.5" customHeight="1">
      <c r="A28" s="276"/>
      <c r="B28" s="277"/>
      <c r="C28" s="277"/>
      <c r="D28" s="7"/>
      <c r="E28" s="278"/>
      <c r="F28" s="279"/>
      <c r="G28" s="280"/>
      <c r="H28" s="284"/>
    </row>
    <row r="29" spans="1:8" ht="12" customHeight="1">
      <c r="A29" s="276">
        <v>13</v>
      </c>
      <c r="B29" s="277"/>
      <c r="C29" s="277"/>
      <c r="D29" s="8"/>
      <c r="E29" s="278" t="s">
        <v>94</v>
      </c>
      <c r="F29" s="279"/>
      <c r="G29" s="280"/>
      <c r="H29" s="284"/>
    </row>
    <row r="30" spans="1:8" ht="19.5" customHeight="1">
      <c r="A30" s="276"/>
      <c r="B30" s="277"/>
      <c r="C30" s="277"/>
      <c r="D30" s="7"/>
      <c r="E30" s="278"/>
      <c r="F30" s="279"/>
      <c r="G30" s="280"/>
      <c r="H30" s="284"/>
    </row>
    <row r="31" spans="1:8" ht="12" customHeight="1">
      <c r="A31" s="276">
        <v>14</v>
      </c>
      <c r="B31" s="277"/>
      <c r="C31" s="277"/>
      <c r="D31" s="8"/>
      <c r="E31" s="278" t="s">
        <v>94</v>
      </c>
      <c r="F31" s="279"/>
      <c r="G31" s="280"/>
      <c r="H31" s="284"/>
    </row>
    <row r="32" spans="1:8" ht="19.5" customHeight="1">
      <c r="A32" s="276"/>
      <c r="B32" s="277"/>
      <c r="C32" s="277"/>
      <c r="D32" s="7"/>
      <c r="E32" s="278"/>
      <c r="F32" s="279"/>
      <c r="G32" s="280"/>
      <c r="H32" s="284"/>
    </row>
    <row r="33" spans="1:8" ht="12" customHeight="1">
      <c r="A33" s="276">
        <v>15</v>
      </c>
      <c r="B33" s="277"/>
      <c r="C33" s="277"/>
      <c r="D33" s="8"/>
      <c r="E33" s="278" t="s">
        <v>94</v>
      </c>
      <c r="F33" s="279"/>
      <c r="G33" s="280"/>
      <c r="H33" s="284"/>
    </row>
    <row r="34" spans="1:8" ht="19.5" customHeight="1">
      <c r="A34" s="276"/>
      <c r="B34" s="277"/>
      <c r="C34" s="277"/>
      <c r="D34" s="7"/>
      <c r="E34" s="278"/>
      <c r="F34" s="279"/>
      <c r="G34" s="280"/>
      <c r="H34" s="284"/>
    </row>
    <row r="35" spans="1:8" ht="12" customHeight="1">
      <c r="A35" s="276">
        <v>16</v>
      </c>
      <c r="B35" s="277"/>
      <c r="C35" s="277"/>
      <c r="D35" s="8"/>
      <c r="E35" s="278" t="s">
        <v>94</v>
      </c>
      <c r="F35" s="279"/>
      <c r="G35" s="280"/>
      <c r="H35" s="284"/>
    </row>
    <row r="36" spans="1:8" ht="19.5" customHeight="1">
      <c r="A36" s="276"/>
      <c r="B36" s="277"/>
      <c r="C36" s="277"/>
      <c r="D36" s="7"/>
      <c r="E36" s="278"/>
      <c r="F36" s="279"/>
      <c r="G36" s="280"/>
      <c r="H36" s="284"/>
    </row>
    <row r="37" spans="1:8" ht="12" customHeight="1">
      <c r="A37" s="276">
        <v>17</v>
      </c>
      <c r="B37" s="277"/>
      <c r="C37" s="277"/>
      <c r="D37" s="8"/>
      <c r="E37" s="278" t="s">
        <v>94</v>
      </c>
      <c r="F37" s="279"/>
      <c r="G37" s="280"/>
      <c r="H37" s="284"/>
    </row>
    <row r="38" spans="1:8" ht="19.5" customHeight="1">
      <c r="A38" s="276"/>
      <c r="B38" s="277"/>
      <c r="C38" s="277"/>
      <c r="D38" s="7"/>
      <c r="E38" s="278"/>
      <c r="F38" s="279"/>
      <c r="G38" s="280"/>
      <c r="H38" s="284"/>
    </row>
    <row r="39" spans="1:8" ht="12" customHeight="1">
      <c r="A39" s="276">
        <v>18</v>
      </c>
      <c r="B39" s="277"/>
      <c r="C39" s="277"/>
      <c r="D39" s="8"/>
      <c r="E39" s="278" t="s">
        <v>94</v>
      </c>
      <c r="F39" s="279"/>
      <c r="G39" s="280"/>
      <c r="H39" s="284"/>
    </row>
    <row r="40" spans="1:8" ht="19.5" customHeight="1">
      <c r="A40" s="276"/>
      <c r="B40" s="277"/>
      <c r="C40" s="277"/>
      <c r="D40" s="7"/>
      <c r="E40" s="278"/>
      <c r="F40" s="279"/>
      <c r="G40" s="280"/>
      <c r="H40" s="284"/>
    </row>
    <row r="41" spans="1:8" ht="12" customHeight="1">
      <c r="A41" s="276">
        <v>19</v>
      </c>
      <c r="B41" s="277"/>
      <c r="C41" s="277"/>
      <c r="D41" s="8"/>
      <c r="E41" s="278" t="s">
        <v>94</v>
      </c>
      <c r="F41" s="279"/>
      <c r="G41" s="280"/>
      <c r="H41" s="284"/>
    </row>
    <row r="42" spans="1:8" ht="19.5" customHeight="1">
      <c r="A42" s="276"/>
      <c r="B42" s="277"/>
      <c r="C42" s="277"/>
      <c r="D42" s="7"/>
      <c r="E42" s="278"/>
      <c r="F42" s="279"/>
      <c r="G42" s="280"/>
      <c r="H42" s="284"/>
    </row>
    <row r="43" spans="1:8" ht="12" customHeight="1">
      <c r="A43" s="276">
        <v>20</v>
      </c>
      <c r="B43" s="277"/>
      <c r="C43" s="277"/>
      <c r="D43" s="8"/>
      <c r="E43" s="278" t="s">
        <v>94</v>
      </c>
      <c r="F43" s="279"/>
      <c r="G43" s="280"/>
      <c r="H43" s="284"/>
    </row>
    <row r="44" spans="1:8" ht="19.5" customHeight="1">
      <c r="A44" s="276"/>
      <c r="B44" s="277"/>
      <c r="C44" s="277"/>
      <c r="D44" s="7"/>
      <c r="E44" s="278"/>
      <c r="F44" s="279"/>
      <c r="G44" s="280"/>
      <c r="H44" s="284"/>
    </row>
    <row r="45" spans="1:8" ht="12" customHeight="1">
      <c r="A45" s="276">
        <v>21</v>
      </c>
      <c r="B45" s="277"/>
      <c r="C45" s="277"/>
      <c r="D45" s="8"/>
      <c r="E45" s="278" t="s">
        <v>94</v>
      </c>
      <c r="F45" s="279"/>
      <c r="G45" s="280"/>
      <c r="H45" s="284"/>
    </row>
    <row r="46" spans="1:8" ht="19.5" customHeight="1">
      <c r="A46" s="276"/>
      <c r="B46" s="277"/>
      <c r="C46" s="277"/>
      <c r="D46" s="7"/>
      <c r="E46" s="278"/>
      <c r="F46" s="279"/>
      <c r="G46" s="280"/>
      <c r="H46" s="284"/>
    </row>
    <row r="47" spans="1:8" ht="12" customHeight="1">
      <c r="A47" s="276">
        <v>22</v>
      </c>
      <c r="B47" s="277"/>
      <c r="C47" s="277"/>
      <c r="D47" s="8"/>
      <c r="E47" s="278" t="s">
        <v>94</v>
      </c>
      <c r="F47" s="279"/>
      <c r="G47" s="280"/>
      <c r="H47" s="284"/>
    </row>
    <row r="48" spans="1:8" ht="19.5" customHeight="1">
      <c r="A48" s="276"/>
      <c r="B48" s="277"/>
      <c r="C48" s="277"/>
      <c r="D48" s="7"/>
      <c r="E48" s="278"/>
      <c r="F48" s="279"/>
      <c r="G48" s="280"/>
      <c r="H48" s="284"/>
    </row>
    <row r="49" spans="1:8" ht="12" customHeight="1">
      <c r="A49" s="276">
        <v>23</v>
      </c>
      <c r="B49" s="277"/>
      <c r="C49" s="277"/>
      <c r="D49" s="8"/>
      <c r="E49" s="278" t="s">
        <v>94</v>
      </c>
      <c r="F49" s="279"/>
      <c r="G49" s="280"/>
      <c r="H49" s="284"/>
    </row>
    <row r="50" spans="1:8" ht="19.5" customHeight="1">
      <c r="A50" s="276"/>
      <c r="B50" s="277"/>
      <c r="C50" s="277"/>
      <c r="D50" s="7"/>
      <c r="E50" s="278"/>
      <c r="F50" s="279"/>
      <c r="G50" s="280"/>
      <c r="H50" s="284"/>
    </row>
    <row r="51" spans="1:8" ht="12" customHeight="1">
      <c r="A51" s="276">
        <v>24</v>
      </c>
      <c r="B51" s="277"/>
      <c r="C51" s="277"/>
      <c r="D51" s="8"/>
      <c r="E51" s="278" t="s">
        <v>94</v>
      </c>
      <c r="F51" s="279"/>
      <c r="G51" s="280"/>
      <c r="H51" s="284"/>
    </row>
    <row r="52" spans="1:8" ht="19.5" customHeight="1">
      <c r="A52" s="276"/>
      <c r="B52" s="277"/>
      <c r="C52" s="277"/>
      <c r="D52" s="7"/>
      <c r="E52" s="278"/>
      <c r="F52" s="279"/>
      <c r="G52" s="280"/>
      <c r="H52" s="284"/>
    </row>
    <row r="53" spans="1:8" ht="12" customHeight="1">
      <c r="A53" s="276">
        <v>25</v>
      </c>
      <c r="B53" s="277"/>
      <c r="C53" s="277"/>
      <c r="D53" s="8"/>
      <c r="E53" s="278" t="s">
        <v>94</v>
      </c>
      <c r="F53" s="279"/>
      <c r="G53" s="280"/>
      <c r="H53" s="284"/>
    </row>
    <row r="54" spans="1:8" ht="19.5" customHeight="1">
      <c r="A54" s="276"/>
      <c r="B54" s="277"/>
      <c r="C54" s="277"/>
      <c r="D54" s="7"/>
      <c r="E54" s="278"/>
      <c r="F54" s="279"/>
      <c r="G54" s="280"/>
      <c r="H54" s="284"/>
    </row>
    <row r="55" spans="1:8" ht="12" customHeight="1">
      <c r="A55" s="276">
        <v>26</v>
      </c>
      <c r="B55" s="277"/>
      <c r="C55" s="277"/>
      <c r="D55" s="6"/>
      <c r="E55" s="278" t="s">
        <v>94</v>
      </c>
      <c r="F55" s="279"/>
      <c r="G55" s="280"/>
      <c r="H55" s="284"/>
    </row>
    <row r="56" spans="1:8" ht="19.5" customHeight="1">
      <c r="A56" s="276"/>
      <c r="B56" s="277"/>
      <c r="C56" s="277"/>
      <c r="D56" s="7"/>
      <c r="E56" s="278"/>
      <c r="F56" s="279"/>
      <c r="G56" s="280"/>
      <c r="H56" s="284"/>
    </row>
    <row r="57" spans="1:8" ht="12" customHeight="1">
      <c r="A57" s="276">
        <v>27</v>
      </c>
      <c r="B57" s="277"/>
      <c r="C57" s="277"/>
      <c r="D57" s="8"/>
      <c r="E57" s="278" t="s">
        <v>94</v>
      </c>
      <c r="F57" s="279"/>
      <c r="G57" s="280"/>
      <c r="H57" s="284"/>
    </row>
    <row r="58" spans="1:8" ht="19.5" customHeight="1">
      <c r="A58" s="276"/>
      <c r="B58" s="277"/>
      <c r="C58" s="277"/>
      <c r="D58" s="7"/>
      <c r="E58" s="278"/>
      <c r="F58" s="279"/>
      <c r="G58" s="280"/>
      <c r="H58" s="284"/>
    </row>
    <row r="59" spans="1:8" ht="12" customHeight="1">
      <c r="A59" s="276">
        <v>28</v>
      </c>
      <c r="B59" s="277"/>
      <c r="C59" s="277"/>
      <c r="D59" s="8"/>
      <c r="E59" s="278" t="s">
        <v>94</v>
      </c>
      <c r="F59" s="279"/>
      <c r="G59" s="280"/>
      <c r="H59" s="284"/>
    </row>
    <row r="60" spans="1:8" ht="19.5" customHeight="1">
      <c r="A60" s="276"/>
      <c r="B60" s="277"/>
      <c r="C60" s="277"/>
      <c r="D60" s="7"/>
      <c r="E60" s="278"/>
      <c r="F60" s="279"/>
      <c r="G60" s="280"/>
      <c r="H60" s="284"/>
    </row>
    <row r="61" spans="1:8" ht="12" customHeight="1">
      <c r="A61" s="276">
        <v>29</v>
      </c>
      <c r="B61" s="277"/>
      <c r="C61" s="277"/>
      <c r="D61" s="8"/>
      <c r="E61" s="278" t="s">
        <v>94</v>
      </c>
      <c r="F61" s="279"/>
      <c r="G61" s="280"/>
      <c r="H61" s="284"/>
    </row>
    <row r="62" spans="1:8" ht="19.5" customHeight="1">
      <c r="A62" s="276"/>
      <c r="B62" s="277"/>
      <c r="C62" s="277"/>
      <c r="D62" s="7"/>
      <c r="E62" s="278"/>
      <c r="F62" s="279"/>
      <c r="G62" s="280"/>
      <c r="H62" s="284"/>
    </row>
    <row r="63" spans="1:8" ht="12" customHeight="1">
      <c r="A63" s="276">
        <v>30</v>
      </c>
      <c r="B63" s="277"/>
      <c r="C63" s="277"/>
      <c r="D63" s="8"/>
      <c r="E63" s="278" t="s">
        <v>94</v>
      </c>
      <c r="F63" s="279"/>
      <c r="G63" s="280"/>
      <c r="H63" s="284"/>
    </row>
    <row r="64" spans="1:8" ht="19.5" customHeight="1">
      <c r="A64" s="276"/>
      <c r="B64" s="277"/>
      <c r="C64" s="277"/>
      <c r="D64" s="7"/>
      <c r="E64" s="278"/>
      <c r="F64" s="279"/>
      <c r="G64" s="280"/>
      <c r="H64" s="284"/>
    </row>
    <row r="65" spans="1:8" ht="12" customHeight="1">
      <c r="A65" s="276">
        <v>31</v>
      </c>
      <c r="B65" s="277"/>
      <c r="C65" s="277"/>
      <c r="D65" s="8"/>
      <c r="E65" s="278" t="s">
        <v>94</v>
      </c>
      <c r="F65" s="279"/>
      <c r="G65" s="280"/>
      <c r="H65" s="284"/>
    </row>
    <row r="66" spans="1:8" ht="19.5" customHeight="1">
      <c r="A66" s="276"/>
      <c r="B66" s="277"/>
      <c r="C66" s="277"/>
      <c r="D66" s="7"/>
      <c r="E66" s="278"/>
      <c r="F66" s="279"/>
      <c r="G66" s="280"/>
      <c r="H66" s="284"/>
    </row>
    <row r="67" spans="1:8" ht="12" customHeight="1">
      <c r="A67" s="276">
        <v>32</v>
      </c>
      <c r="B67" s="277"/>
      <c r="C67" s="277"/>
      <c r="D67" s="8"/>
      <c r="E67" s="278" t="s">
        <v>94</v>
      </c>
      <c r="F67" s="279"/>
      <c r="G67" s="280"/>
      <c r="H67" s="284"/>
    </row>
    <row r="68" spans="1:8" ht="19.5" customHeight="1">
      <c r="A68" s="276"/>
      <c r="B68" s="277"/>
      <c r="C68" s="277"/>
      <c r="D68" s="7"/>
      <c r="E68" s="278"/>
      <c r="F68" s="279"/>
      <c r="G68" s="280"/>
      <c r="H68" s="284"/>
    </row>
    <row r="69" spans="1:8" ht="12" customHeight="1">
      <c r="A69" s="276">
        <v>33</v>
      </c>
      <c r="B69" s="277"/>
      <c r="C69" s="277"/>
      <c r="D69" s="8"/>
      <c r="E69" s="278" t="s">
        <v>94</v>
      </c>
      <c r="F69" s="279"/>
      <c r="G69" s="280"/>
      <c r="H69" s="284"/>
    </row>
    <row r="70" spans="1:8" ht="19.5" customHeight="1">
      <c r="A70" s="276"/>
      <c r="B70" s="277"/>
      <c r="C70" s="277"/>
      <c r="D70" s="7"/>
      <c r="E70" s="278"/>
      <c r="F70" s="279"/>
      <c r="G70" s="280"/>
      <c r="H70" s="284"/>
    </row>
    <row r="71" spans="1:8" ht="12" customHeight="1">
      <c r="A71" s="276">
        <v>34</v>
      </c>
      <c r="B71" s="277"/>
      <c r="C71" s="277"/>
      <c r="D71" s="8"/>
      <c r="E71" s="278" t="s">
        <v>94</v>
      </c>
      <c r="F71" s="279"/>
      <c r="G71" s="280"/>
      <c r="H71" s="284"/>
    </row>
    <row r="72" spans="1:8" ht="19.5" customHeight="1">
      <c r="A72" s="276"/>
      <c r="B72" s="277"/>
      <c r="C72" s="277"/>
      <c r="D72" s="7"/>
      <c r="E72" s="278"/>
      <c r="F72" s="279"/>
      <c r="G72" s="280"/>
      <c r="H72" s="284"/>
    </row>
    <row r="73" spans="1:8" ht="12" customHeight="1">
      <c r="A73" s="276">
        <v>35</v>
      </c>
      <c r="B73" s="277"/>
      <c r="C73" s="277"/>
      <c r="D73" s="8"/>
      <c r="E73" s="278" t="s">
        <v>94</v>
      </c>
      <c r="F73" s="279"/>
      <c r="G73" s="280"/>
      <c r="H73" s="284"/>
    </row>
    <row r="74" spans="1:8" ht="19.5" customHeight="1">
      <c r="A74" s="276"/>
      <c r="B74" s="277"/>
      <c r="C74" s="277"/>
      <c r="D74" s="7"/>
      <c r="E74" s="278"/>
      <c r="F74" s="279"/>
      <c r="G74" s="280"/>
      <c r="H74" s="284"/>
    </row>
    <row r="75" spans="1:8" ht="12" customHeight="1">
      <c r="A75" s="276">
        <v>36</v>
      </c>
      <c r="B75" s="277"/>
      <c r="C75" s="277"/>
      <c r="D75" s="8"/>
      <c r="E75" s="278" t="s">
        <v>94</v>
      </c>
      <c r="F75" s="279"/>
      <c r="G75" s="280"/>
      <c r="H75" s="284"/>
    </row>
    <row r="76" spans="1:8" ht="19.5" customHeight="1">
      <c r="A76" s="276"/>
      <c r="B76" s="277"/>
      <c r="C76" s="277"/>
      <c r="D76" s="7"/>
      <c r="E76" s="278"/>
      <c r="F76" s="279"/>
      <c r="G76" s="280"/>
      <c r="H76" s="284"/>
    </row>
    <row r="77" spans="1:8" ht="12" customHeight="1">
      <c r="A77" s="276">
        <v>37</v>
      </c>
      <c r="B77" s="277"/>
      <c r="C77" s="277"/>
      <c r="D77" s="8"/>
      <c r="E77" s="278" t="s">
        <v>94</v>
      </c>
      <c r="F77" s="279"/>
      <c r="G77" s="280"/>
      <c r="H77" s="284"/>
    </row>
    <row r="78" spans="1:8" ht="19.5" customHeight="1">
      <c r="A78" s="276"/>
      <c r="B78" s="277"/>
      <c r="C78" s="277"/>
      <c r="D78" s="7"/>
      <c r="E78" s="278"/>
      <c r="F78" s="279"/>
      <c r="G78" s="280"/>
      <c r="H78" s="284"/>
    </row>
    <row r="79" spans="1:8" ht="12" customHeight="1">
      <c r="A79" s="276">
        <v>38</v>
      </c>
      <c r="B79" s="277"/>
      <c r="C79" s="277"/>
      <c r="D79" s="8"/>
      <c r="E79" s="278" t="s">
        <v>94</v>
      </c>
      <c r="F79" s="279"/>
      <c r="G79" s="280"/>
      <c r="H79" s="284"/>
    </row>
    <row r="80" spans="1:8" ht="19.5" customHeight="1">
      <c r="A80" s="276"/>
      <c r="B80" s="277"/>
      <c r="C80" s="277"/>
      <c r="D80" s="7"/>
      <c r="E80" s="278"/>
      <c r="F80" s="279"/>
      <c r="G80" s="280"/>
      <c r="H80" s="284"/>
    </row>
    <row r="81" spans="1:8" ht="12" customHeight="1">
      <c r="A81" s="276">
        <v>39</v>
      </c>
      <c r="B81" s="277"/>
      <c r="C81" s="277"/>
      <c r="D81" s="8"/>
      <c r="E81" s="278" t="s">
        <v>94</v>
      </c>
      <c r="F81" s="279"/>
      <c r="G81" s="280"/>
      <c r="H81" s="284"/>
    </row>
    <row r="82" spans="1:8" ht="19.5" customHeight="1">
      <c r="A82" s="276"/>
      <c r="B82" s="277"/>
      <c r="C82" s="277"/>
      <c r="D82" s="7"/>
      <c r="E82" s="278"/>
      <c r="F82" s="279"/>
      <c r="G82" s="280"/>
      <c r="H82" s="284"/>
    </row>
    <row r="83" spans="1:8" ht="12" customHeight="1">
      <c r="A83" s="276">
        <v>40</v>
      </c>
      <c r="B83" s="277"/>
      <c r="C83" s="277"/>
      <c r="D83" s="8"/>
      <c r="E83" s="278" t="s">
        <v>94</v>
      </c>
      <c r="F83" s="279"/>
      <c r="G83" s="280"/>
      <c r="H83" s="284"/>
    </row>
    <row r="84" spans="1:8" ht="19.5" customHeight="1">
      <c r="A84" s="276"/>
      <c r="B84" s="277"/>
      <c r="C84" s="277"/>
      <c r="D84" s="7"/>
      <c r="E84" s="278"/>
      <c r="F84" s="279"/>
      <c r="G84" s="280"/>
      <c r="H84" s="284"/>
    </row>
    <row r="85" spans="1:8" ht="12" customHeight="1">
      <c r="A85" s="276">
        <v>41</v>
      </c>
      <c r="B85" s="277"/>
      <c r="C85" s="277"/>
      <c r="D85" s="8"/>
      <c r="E85" s="278" t="s">
        <v>94</v>
      </c>
      <c r="F85" s="279"/>
      <c r="G85" s="280"/>
      <c r="H85" s="284"/>
    </row>
    <row r="86" spans="1:8" ht="19.5" customHeight="1">
      <c r="A86" s="276"/>
      <c r="B86" s="277"/>
      <c r="C86" s="277"/>
      <c r="D86" s="7"/>
      <c r="E86" s="278"/>
      <c r="F86" s="279"/>
      <c r="G86" s="280"/>
      <c r="H86" s="284"/>
    </row>
    <row r="87" spans="1:8" ht="12" customHeight="1">
      <c r="A87" s="276">
        <v>42</v>
      </c>
      <c r="B87" s="277"/>
      <c r="C87" s="277"/>
      <c r="D87" s="8"/>
      <c r="E87" s="278" t="s">
        <v>94</v>
      </c>
      <c r="F87" s="279"/>
      <c r="G87" s="280"/>
      <c r="H87" s="284"/>
    </row>
    <row r="88" spans="1:8" ht="19.5" customHeight="1">
      <c r="A88" s="276"/>
      <c r="B88" s="277"/>
      <c r="C88" s="277"/>
      <c r="D88" s="7"/>
      <c r="E88" s="278"/>
      <c r="F88" s="279"/>
      <c r="G88" s="280"/>
      <c r="H88" s="284"/>
    </row>
    <row r="89" spans="1:8" ht="12" customHeight="1">
      <c r="A89" s="276">
        <v>43</v>
      </c>
      <c r="B89" s="277"/>
      <c r="C89" s="277"/>
      <c r="D89" s="8"/>
      <c r="E89" s="278" t="s">
        <v>94</v>
      </c>
      <c r="F89" s="279"/>
      <c r="G89" s="280"/>
      <c r="H89" s="284"/>
    </row>
    <row r="90" spans="1:8" ht="19.5" customHeight="1">
      <c r="A90" s="276"/>
      <c r="B90" s="277"/>
      <c r="C90" s="277"/>
      <c r="D90" s="7"/>
      <c r="E90" s="278"/>
      <c r="F90" s="279"/>
      <c r="G90" s="280"/>
      <c r="H90" s="284"/>
    </row>
    <row r="91" spans="1:8" ht="12" customHeight="1">
      <c r="A91" s="276">
        <v>44</v>
      </c>
      <c r="B91" s="277"/>
      <c r="C91" s="277"/>
      <c r="D91" s="8"/>
      <c r="E91" s="278" t="s">
        <v>94</v>
      </c>
      <c r="F91" s="279"/>
      <c r="G91" s="280"/>
      <c r="H91" s="284"/>
    </row>
    <row r="92" spans="1:8" ht="19.5" customHeight="1">
      <c r="A92" s="276"/>
      <c r="B92" s="277"/>
      <c r="C92" s="277"/>
      <c r="D92" s="7"/>
      <c r="E92" s="278"/>
      <c r="F92" s="279"/>
      <c r="G92" s="280"/>
      <c r="H92" s="284"/>
    </row>
    <row r="93" spans="1:8" ht="12" customHeight="1">
      <c r="A93" s="276">
        <v>45</v>
      </c>
      <c r="B93" s="277"/>
      <c r="C93" s="277"/>
      <c r="D93" s="8"/>
      <c r="E93" s="278" t="s">
        <v>94</v>
      </c>
      <c r="F93" s="279"/>
      <c r="G93" s="280"/>
      <c r="H93" s="284"/>
    </row>
    <row r="94" spans="1:8" ht="19.5" customHeight="1">
      <c r="A94" s="276"/>
      <c r="B94" s="277"/>
      <c r="C94" s="277"/>
      <c r="D94" s="7"/>
      <c r="E94" s="278"/>
      <c r="F94" s="279"/>
      <c r="G94" s="280"/>
      <c r="H94" s="284"/>
    </row>
    <row r="95" spans="1:8" ht="12" customHeight="1">
      <c r="A95" s="276">
        <v>46</v>
      </c>
      <c r="B95" s="277"/>
      <c r="C95" s="277"/>
      <c r="D95" s="8"/>
      <c r="E95" s="278" t="s">
        <v>94</v>
      </c>
      <c r="F95" s="279"/>
      <c r="G95" s="280"/>
      <c r="H95" s="284"/>
    </row>
    <row r="96" spans="1:8" ht="19.5" customHeight="1">
      <c r="A96" s="276"/>
      <c r="B96" s="277"/>
      <c r="C96" s="277"/>
      <c r="D96" s="7"/>
      <c r="E96" s="278"/>
      <c r="F96" s="279"/>
      <c r="G96" s="280"/>
      <c r="H96" s="284"/>
    </row>
    <row r="97" spans="1:8" ht="12" customHeight="1">
      <c r="A97" s="276">
        <v>47</v>
      </c>
      <c r="B97" s="277"/>
      <c r="C97" s="277"/>
      <c r="D97" s="8"/>
      <c r="E97" s="278" t="s">
        <v>94</v>
      </c>
      <c r="F97" s="279"/>
      <c r="G97" s="280"/>
      <c r="H97" s="284"/>
    </row>
    <row r="98" spans="1:8" ht="19.5" customHeight="1">
      <c r="A98" s="276"/>
      <c r="B98" s="277"/>
      <c r="C98" s="277"/>
      <c r="D98" s="7"/>
      <c r="E98" s="278"/>
      <c r="F98" s="279"/>
      <c r="G98" s="280"/>
      <c r="H98" s="284"/>
    </row>
    <row r="99" spans="1:8" ht="12" customHeight="1">
      <c r="A99" s="276">
        <v>48</v>
      </c>
      <c r="B99" s="277"/>
      <c r="C99" s="277"/>
      <c r="D99" s="8"/>
      <c r="E99" s="278" t="s">
        <v>94</v>
      </c>
      <c r="F99" s="279"/>
      <c r="G99" s="280"/>
      <c r="H99" s="284"/>
    </row>
    <row r="100" spans="1:8" ht="19.5" customHeight="1">
      <c r="A100" s="276"/>
      <c r="B100" s="277"/>
      <c r="C100" s="277"/>
      <c r="D100" s="7"/>
      <c r="E100" s="278"/>
      <c r="F100" s="279"/>
      <c r="G100" s="280"/>
      <c r="H100" s="284"/>
    </row>
    <row r="101" spans="1:8" ht="12" customHeight="1">
      <c r="A101" s="276">
        <v>49</v>
      </c>
      <c r="B101" s="277"/>
      <c r="C101" s="277"/>
      <c r="D101" s="8"/>
      <c r="E101" s="278" t="s">
        <v>94</v>
      </c>
      <c r="F101" s="279"/>
      <c r="G101" s="280"/>
      <c r="H101" s="284"/>
    </row>
    <row r="102" spans="1:8" ht="19.5" customHeight="1">
      <c r="A102" s="276"/>
      <c r="B102" s="277"/>
      <c r="C102" s="277"/>
      <c r="D102" s="7"/>
      <c r="E102" s="278"/>
      <c r="F102" s="279"/>
      <c r="G102" s="280"/>
      <c r="H102" s="284"/>
    </row>
    <row r="103" spans="1:8" ht="12" customHeight="1">
      <c r="A103" s="276">
        <v>50</v>
      </c>
      <c r="B103" s="277"/>
      <c r="C103" s="277"/>
      <c r="D103" s="8"/>
      <c r="E103" s="278" t="s">
        <v>94</v>
      </c>
      <c r="F103" s="279"/>
      <c r="G103" s="280"/>
      <c r="H103" s="284"/>
    </row>
    <row r="104" spans="1:8" ht="19.5" customHeight="1">
      <c r="A104" s="276"/>
      <c r="B104" s="277"/>
      <c r="C104" s="277"/>
      <c r="D104" s="7"/>
      <c r="E104" s="278"/>
      <c r="F104" s="279"/>
      <c r="G104" s="280"/>
      <c r="H104" s="284"/>
    </row>
  </sheetData>
  <mergeCells count="358">
    <mergeCell ref="H93:H94"/>
    <mergeCell ref="H95:H96"/>
    <mergeCell ref="H97:H98"/>
    <mergeCell ref="H99:H100"/>
    <mergeCell ref="H101:H102"/>
    <mergeCell ref="H103:H10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A103:A104"/>
    <mergeCell ref="B103:B104"/>
    <mergeCell ref="C103:C104"/>
    <mergeCell ref="E103:E104"/>
    <mergeCell ref="F103:F104"/>
    <mergeCell ref="G103:G104"/>
    <mergeCell ref="A101:A102"/>
    <mergeCell ref="B101:B102"/>
    <mergeCell ref="C101:C102"/>
    <mergeCell ref="E101:E102"/>
    <mergeCell ref="F101:F102"/>
    <mergeCell ref="G101:G102"/>
    <mergeCell ref="A99:A100"/>
    <mergeCell ref="B99:B100"/>
    <mergeCell ref="C99:C100"/>
    <mergeCell ref="E99:E100"/>
    <mergeCell ref="F99:F100"/>
    <mergeCell ref="G99:G100"/>
    <mergeCell ref="F95:F96"/>
    <mergeCell ref="G95:G96"/>
    <mergeCell ref="A97:A98"/>
    <mergeCell ref="B97:B98"/>
    <mergeCell ref="C97:C98"/>
    <mergeCell ref="E97:E98"/>
    <mergeCell ref="F97:F98"/>
    <mergeCell ref="G97:G98"/>
    <mergeCell ref="A95:A96"/>
    <mergeCell ref="B95:B96"/>
    <mergeCell ref="C95:C96"/>
    <mergeCell ref="E95:E96"/>
    <mergeCell ref="F91:F92"/>
    <mergeCell ref="G91:G92"/>
    <mergeCell ref="A93:A94"/>
    <mergeCell ref="B93:B94"/>
    <mergeCell ref="C93:C94"/>
    <mergeCell ref="E93:E94"/>
    <mergeCell ref="F93:F94"/>
    <mergeCell ref="G93:G94"/>
    <mergeCell ref="A91:A92"/>
    <mergeCell ref="B91:B92"/>
    <mergeCell ref="C91:C92"/>
    <mergeCell ref="E91:E92"/>
    <mergeCell ref="F87:F88"/>
    <mergeCell ref="G87:G88"/>
    <mergeCell ref="A89:A90"/>
    <mergeCell ref="B89:B90"/>
    <mergeCell ref="C89:C90"/>
    <mergeCell ref="E89:E90"/>
    <mergeCell ref="F89:F90"/>
    <mergeCell ref="G89:G90"/>
    <mergeCell ref="A87:A88"/>
    <mergeCell ref="B87:B88"/>
    <mergeCell ref="C87:C88"/>
    <mergeCell ref="E87:E88"/>
    <mergeCell ref="F83:F84"/>
    <mergeCell ref="G83:G84"/>
    <mergeCell ref="A85:A86"/>
    <mergeCell ref="B85:B86"/>
    <mergeCell ref="C85:C86"/>
    <mergeCell ref="E85:E86"/>
    <mergeCell ref="F85:F86"/>
    <mergeCell ref="G85:G86"/>
    <mergeCell ref="A83:A84"/>
    <mergeCell ref="B83:B84"/>
    <mergeCell ref="C83:C84"/>
    <mergeCell ref="E83:E84"/>
    <mergeCell ref="F79:F80"/>
    <mergeCell ref="G79:G80"/>
    <mergeCell ref="A81:A82"/>
    <mergeCell ref="B81:B82"/>
    <mergeCell ref="C81:C82"/>
    <mergeCell ref="E81:E82"/>
    <mergeCell ref="F81:F82"/>
    <mergeCell ref="G81:G82"/>
    <mergeCell ref="A79:A80"/>
    <mergeCell ref="B79:B80"/>
    <mergeCell ref="C79:C80"/>
    <mergeCell ref="E79:E80"/>
    <mergeCell ref="F75:F76"/>
    <mergeCell ref="G75:G76"/>
    <mergeCell ref="A77:A78"/>
    <mergeCell ref="B77:B78"/>
    <mergeCell ref="C77:C78"/>
    <mergeCell ref="E77:E78"/>
    <mergeCell ref="F77:F78"/>
    <mergeCell ref="G77:G78"/>
    <mergeCell ref="A75:A76"/>
    <mergeCell ref="B75:B76"/>
    <mergeCell ref="C75:C76"/>
    <mergeCell ref="E75:E76"/>
    <mergeCell ref="F71:F72"/>
    <mergeCell ref="G71:G72"/>
    <mergeCell ref="A73:A74"/>
    <mergeCell ref="B73:B74"/>
    <mergeCell ref="C73:C74"/>
    <mergeCell ref="E73:E74"/>
    <mergeCell ref="F73:F74"/>
    <mergeCell ref="G73:G74"/>
    <mergeCell ref="A71:A72"/>
    <mergeCell ref="B71:B72"/>
    <mergeCell ref="C71:C72"/>
    <mergeCell ref="E71:E72"/>
    <mergeCell ref="F67:F68"/>
    <mergeCell ref="G67:G68"/>
    <mergeCell ref="A69:A70"/>
    <mergeCell ref="B69:B70"/>
    <mergeCell ref="C69:C70"/>
    <mergeCell ref="E69:E70"/>
    <mergeCell ref="F69:F70"/>
    <mergeCell ref="G69:G70"/>
    <mergeCell ref="A67:A68"/>
    <mergeCell ref="B67:B68"/>
    <mergeCell ref="C67:C68"/>
    <mergeCell ref="E67:E68"/>
    <mergeCell ref="F63:F64"/>
    <mergeCell ref="G63:G64"/>
    <mergeCell ref="A65:A66"/>
    <mergeCell ref="B65:B66"/>
    <mergeCell ref="C65:C66"/>
    <mergeCell ref="E65:E66"/>
    <mergeCell ref="F65:F66"/>
    <mergeCell ref="G65:G66"/>
    <mergeCell ref="A63:A64"/>
    <mergeCell ref="B63:B64"/>
    <mergeCell ref="C63:C64"/>
    <mergeCell ref="E63:E64"/>
    <mergeCell ref="F59:F60"/>
    <mergeCell ref="G59:G60"/>
    <mergeCell ref="A61:A62"/>
    <mergeCell ref="B61:B62"/>
    <mergeCell ref="C61:C62"/>
    <mergeCell ref="E61:E62"/>
    <mergeCell ref="F61:F62"/>
    <mergeCell ref="G61:G62"/>
    <mergeCell ref="A59:A60"/>
    <mergeCell ref="B59:B60"/>
    <mergeCell ref="C59:C60"/>
    <mergeCell ref="E59:E60"/>
    <mergeCell ref="F55:F56"/>
    <mergeCell ref="G55:G56"/>
    <mergeCell ref="A57:A58"/>
    <mergeCell ref="B57:B58"/>
    <mergeCell ref="C57:C58"/>
    <mergeCell ref="E57:E58"/>
    <mergeCell ref="F57:F58"/>
    <mergeCell ref="G57:G58"/>
    <mergeCell ref="A55:A56"/>
    <mergeCell ref="B55:B56"/>
    <mergeCell ref="C55:C56"/>
    <mergeCell ref="E55:E56"/>
    <mergeCell ref="A53:A54"/>
    <mergeCell ref="B53:B54"/>
    <mergeCell ref="C53:C54"/>
    <mergeCell ref="E53:E54"/>
    <mergeCell ref="F53:F54"/>
    <mergeCell ref="G53:G54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A43:A44"/>
    <mergeCell ref="B43:B44"/>
    <mergeCell ref="C43:C44"/>
    <mergeCell ref="E43:E44"/>
    <mergeCell ref="F43:F44"/>
    <mergeCell ref="G43:G44"/>
    <mergeCell ref="A41:A42"/>
    <mergeCell ref="B41:B42"/>
    <mergeCell ref="C41:C42"/>
    <mergeCell ref="E41:E42"/>
    <mergeCell ref="F41:F42"/>
    <mergeCell ref="G41:G42"/>
    <mergeCell ref="A39:A40"/>
    <mergeCell ref="B39:B40"/>
    <mergeCell ref="C39:C40"/>
    <mergeCell ref="E39:E40"/>
    <mergeCell ref="F39:F40"/>
    <mergeCell ref="G39:G40"/>
    <mergeCell ref="A37:A38"/>
    <mergeCell ref="B37:B38"/>
    <mergeCell ref="C37:C38"/>
    <mergeCell ref="E37:E38"/>
    <mergeCell ref="F37:F38"/>
    <mergeCell ref="G37:G38"/>
    <mergeCell ref="A35:A36"/>
    <mergeCell ref="B35:B36"/>
    <mergeCell ref="C35:C36"/>
    <mergeCell ref="E35:E36"/>
    <mergeCell ref="F35:F36"/>
    <mergeCell ref="G35:G36"/>
    <mergeCell ref="A33:A34"/>
    <mergeCell ref="B33:B34"/>
    <mergeCell ref="C33:C34"/>
    <mergeCell ref="E33:E34"/>
    <mergeCell ref="F33:F34"/>
    <mergeCell ref="G33:G34"/>
    <mergeCell ref="A31:A32"/>
    <mergeCell ref="B31:B32"/>
    <mergeCell ref="C31:C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A27:A28"/>
    <mergeCell ref="B27:B28"/>
    <mergeCell ref="C27:C28"/>
    <mergeCell ref="E27:E28"/>
    <mergeCell ref="F27:F28"/>
    <mergeCell ref="G27:G28"/>
    <mergeCell ref="A25:A26"/>
    <mergeCell ref="B25:B26"/>
    <mergeCell ref="C25:C26"/>
    <mergeCell ref="E25:E26"/>
    <mergeCell ref="F25:F26"/>
    <mergeCell ref="G25:G26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A15:A16"/>
    <mergeCell ref="B15:B16"/>
    <mergeCell ref="C15:C16"/>
    <mergeCell ref="E15:E16"/>
    <mergeCell ref="F15:F16"/>
    <mergeCell ref="G15:G16"/>
    <mergeCell ref="A13:A14"/>
    <mergeCell ref="B13:B14"/>
    <mergeCell ref="C13:C14"/>
    <mergeCell ref="E13:E14"/>
    <mergeCell ref="F13:F14"/>
    <mergeCell ref="G13:G14"/>
    <mergeCell ref="A11:A12"/>
    <mergeCell ref="B11:B12"/>
    <mergeCell ref="C11:C12"/>
    <mergeCell ref="E11:E12"/>
    <mergeCell ref="F11:F12"/>
    <mergeCell ref="G11:G12"/>
    <mergeCell ref="B9:B10"/>
    <mergeCell ref="C9:C10"/>
    <mergeCell ref="E9:E10"/>
    <mergeCell ref="F9:F10"/>
    <mergeCell ref="G9:G10"/>
    <mergeCell ref="A7:A8"/>
    <mergeCell ref="B7:B8"/>
    <mergeCell ref="C7:C8"/>
    <mergeCell ref="E7:E8"/>
    <mergeCell ref="F7:F8"/>
    <mergeCell ref="G7:G8"/>
    <mergeCell ref="A9:A10"/>
    <mergeCell ref="A5:A6"/>
    <mergeCell ref="B5:B6"/>
    <mergeCell ref="C5:C6"/>
    <mergeCell ref="E5:E6"/>
    <mergeCell ref="F5:F6"/>
    <mergeCell ref="G5:G6"/>
    <mergeCell ref="A3:A4"/>
    <mergeCell ref="B3:B4"/>
    <mergeCell ref="C3:C4"/>
    <mergeCell ref="D3:D4"/>
    <mergeCell ref="E3:E4"/>
    <mergeCell ref="F3:F4"/>
    <mergeCell ref="G3:G4"/>
  </mergeCells>
  <phoneticPr fontId="3"/>
  <dataValidations count="2">
    <dataValidation type="list" allowBlank="1" showInputMessage="1" showErrorMessage="1" sqref="E5:E104" xr:uid="{00000000-0002-0000-0100-000000000000}">
      <formula1>"　,男性,女性,その他,回答しない"</formula1>
    </dataValidation>
    <dataValidation allowBlank="1" showInputMessage="1" showErrorMessage="1" promptTitle="入力例" prompt="・日帰りは「1日」_x000a_・時間単位利用は「●時間」_x000a_・宿泊は宿泊日数(数字のみ)" sqref="F5:F104" xr:uid="{FB6DB1EB-2ACC-4558-BFB5-42B56F48D038}"/>
  </dataValidations>
  <printOptions horizontalCentered="1"/>
  <pageMargins left="0.59055118110236227" right="0.39370078740157483" top="0.39370078740157483" bottom="0.39370078740157483" header="0.31496062992125984" footer="0.31496062992125984"/>
  <pageSetup paperSize="9" orientation="portrait" cellComments="asDisplayed" horizontalDpi="1200" verticalDpi="1200" r:id="rId1"/>
  <rowBreaks count="1" manualBreakCount="1">
    <brk id="5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B64A-37FA-4888-9C8D-0D16258FE373}">
  <sheetPr>
    <pageSetUpPr fitToPage="1"/>
  </sheetPr>
  <dimension ref="A1:AU68"/>
  <sheetViews>
    <sheetView showZeros="0" zoomScaleNormal="100" workbookViewId="0">
      <selection activeCell="F7" sqref="F7"/>
    </sheetView>
  </sheetViews>
  <sheetFormatPr defaultColWidth="8.875" defaultRowHeight="13.5"/>
  <cols>
    <col min="1" max="1" width="9.375" style="68" customWidth="1"/>
    <col min="2" max="2" width="20.875" style="69" bestFit="1" customWidth="1"/>
    <col min="3" max="3" width="51" style="69" customWidth="1"/>
    <col min="4" max="4" width="9.625" style="69" bestFit="1" customWidth="1"/>
    <col min="5" max="5" width="8.875" style="119"/>
    <col min="6" max="6" width="6.375" style="69" bestFit="1" customWidth="1"/>
    <col min="7" max="7" width="16.75" style="69" bestFit="1" customWidth="1"/>
    <col min="8" max="8" width="9.5" style="68" customWidth="1"/>
    <col min="9" max="9" width="10.375" style="69" bestFit="1" customWidth="1"/>
    <col min="10" max="10" width="9.375" style="69" customWidth="1"/>
    <col min="11" max="11" width="9.75" style="69" bestFit="1" customWidth="1"/>
    <col min="12" max="12" width="13.125" style="69" bestFit="1" customWidth="1"/>
    <col min="13" max="13" width="9.75" style="69" bestFit="1" customWidth="1"/>
    <col min="14" max="46" width="10.375" style="69" customWidth="1"/>
    <col min="47" max="16384" width="8.875" style="69"/>
  </cols>
  <sheetData>
    <row r="1" spans="1:45" s="67" customFormat="1" ht="18.7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</row>
    <row r="2" spans="1:45" ht="15.6" customHeight="1">
      <c r="E2" s="69"/>
      <c r="G2" s="68"/>
      <c r="H2" s="69"/>
    </row>
    <row r="3" spans="1:45" s="68" customFormat="1" ht="15.6" customHeight="1" thickBot="1">
      <c r="B3" s="300"/>
      <c r="C3" s="300"/>
    </row>
    <row r="4" spans="1:45" s="70" customFormat="1" ht="27" customHeight="1" thickBot="1">
      <c r="A4" s="315"/>
      <c r="B4" s="304" t="s">
        <v>97</v>
      </c>
      <c r="C4" s="304" t="s">
        <v>98</v>
      </c>
      <c r="D4" s="301" t="s">
        <v>99</v>
      </c>
      <c r="E4" s="304" t="s">
        <v>100</v>
      </c>
      <c r="F4" s="301" t="s">
        <v>121</v>
      </c>
      <c r="G4" s="301" t="s">
        <v>122</v>
      </c>
      <c r="H4" s="304" t="s">
        <v>101</v>
      </c>
      <c r="I4" s="305" t="s">
        <v>102</v>
      </c>
      <c r="J4" s="307" t="s">
        <v>123</v>
      </c>
      <c r="K4" s="313" t="s">
        <v>103</v>
      </c>
      <c r="L4" s="307" t="s">
        <v>124</v>
      </c>
      <c r="M4" s="307" t="s">
        <v>125</v>
      </c>
      <c r="N4" s="297" t="s">
        <v>126</v>
      </c>
      <c r="O4" s="298"/>
      <c r="P4" s="298"/>
      <c r="Q4" s="299"/>
      <c r="R4" s="297" t="s">
        <v>126</v>
      </c>
      <c r="S4" s="298"/>
      <c r="T4" s="298"/>
      <c r="U4" s="299"/>
      <c r="V4" s="297" t="s">
        <v>126</v>
      </c>
      <c r="W4" s="298"/>
      <c r="X4" s="298"/>
      <c r="Y4" s="299"/>
      <c r="Z4" s="297" t="s">
        <v>126</v>
      </c>
      <c r="AA4" s="298"/>
      <c r="AB4" s="298"/>
      <c r="AC4" s="299"/>
      <c r="AD4" s="297" t="s">
        <v>126</v>
      </c>
      <c r="AE4" s="298"/>
      <c r="AF4" s="298"/>
      <c r="AG4" s="299"/>
      <c r="AH4" s="297" t="s">
        <v>126</v>
      </c>
      <c r="AI4" s="298"/>
      <c r="AJ4" s="298"/>
      <c r="AK4" s="299"/>
      <c r="AL4" s="297" t="s">
        <v>126</v>
      </c>
      <c r="AM4" s="298"/>
      <c r="AN4" s="298"/>
      <c r="AO4" s="299"/>
      <c r="AP4" s="297" t="s">
        <v>126</v>
      </c>
      <c r="AQ4" s="298"/>
      <c r="AR4" s="298"/>
      <c r="AS4" s="299"/>
    </row>
    <row r="5" spans="1:45" s="70" customFormat="1" ht="31.5" customHeight="1" thickBot="1">
      <c r="A5" s="316"/>
      <c r="B5" s="303"/>
      <c r="C5" s="303"/>
      <c r="D5" s="302"/>
      <c r="E5" s="303"/>
      <c r="F5" s="302"/>
      <c r="G5" s="303"/>
      <c r="H5" s="303"/>
      <c r="I5" s="306"/>
      <c r="J5" s="308"/>
      <c r="K5" s="314"/>
      <c r="L5" s="312"/>
      <c r="M5" s="312"/>
      <c r="N5" s="71" t="s">
        <v>104</v>
      </c>
      <c r="O5" s="72" t="s">
        <v>138</v>
      </c>
      <c r="P5" s="72" t="s">
        <v>142</v>
      </c>
      <c r="Q5" s="73" t="s">
        <v>143</v>
      </c>
      <c r="R5" s="71" t="s">
        <v>104</v>
      </c>
      <c r="S5" s="170" t="s">
        <v>138</v>
      </c>
      <c r="T5" s="172" t="s">
        <v>142</v>
      </c>
      <c r="U5" s="73" t="s">
        <v>143</v>
      </c>
      <c r="V5" s="71" t="s">
        <v>104</v>
      </c>
      <c r="W5" s="170" t="s">
        <v>138</v>
      </c>
      <c r="X5" s="172" t="s">
        <v>142</v>
      </c>
      <c r="Y5" s="73" t="s">
        <v>143</v>
      </c>
      <c r="Z5" s="71" t="s">
        <v>104</v>
      </c>
      <c r="AA5" s="170" t="s">
        <v>138</v>
      </c>
      <c r="AB5" s="172" t="s">
        <v>142</v>
      </c>
      <c r="AC5" s="73" t="s">
        <v>143</v>
      </c>
      <c r="AD5" s="71" t="s">
        <v>104</v>
      </c>
      <c r="AE5" s="170" t="s">
        <v>138</v>
      </c>
      <c r="AF5" s="172" t="s">
        <v>142</v>
      </c>
      <c r="AG5" s="73" t="s">
        <v>143</v>
      </c>
      <c r="AH5" s="74" t="s">
        <v>104</v>
      </c>
      <c r="AI5" s="170" t="s">
        <v>138</v>
      </c>
      <c r="AJ5" s="172" t="s">
        <v>142</v>
      </c>
      <c r="AK5" s="73" t="s">
        <v>143</v>
      </c>
      <c r="AL5" s="74" t="s">
        <v>104</v>
      </c>
      <c r="AM5" s="170" t="s">
        <v>138</v>
      </c>
      <c r="AN5" s="172" t="s">
        <v>142</v>
      </c>
      <c r="AO5" s="73" t="s">
        <v>143</v>
      </c>
      <c r="AP5" s="71" t="s">
        <v>104</v>
      </c>
      <c r="AQ5" s="170" t="s">
        <v>138</v>
      </c>
      <c r="AR5" s="172" t="s">
        <v>142</v>
      </c>
      <c r="AS5" s="73" t="s">
        <v>143</v>
      </c>
    </row>
    <row r="6" spans="1:45" ht="15" thickBot="1">
      <c r="A6" s="75" t="s">
        <v>105</v>
      </c>
      <c r="B6" s="76" t="s">
        <v>106</v>
      </c>
      <c r="C6" s="76" t="s">
        <v>107</v>
      </c>
      <c r="D6" s="76" t="s">
        <v>108</v>
      </c>
      <c r="E6" s="76" t="s">
        <v>109</v>
      </c>
      <c r="F6" s="76"/>
      <c r="G6" s="76" t="s">
        <v>127</v>
      </c>
      <c r="H6" s="76" t="s">
        <v>110</v>
      </c>
      <c r="I6" s="77">
        <v>2</v>
      </c>
      <c r="J6" s="52"/>
      <c r="K6" s="53"/>
      <c r="L6" s="78"/>
      <c r="M6" s="54"/>
      <c r="N6" s="79"/>
      <c r="O6" s="76"/>
      <c r="P6" s="76">
        <v>1</v>
      </c>
      <c r="Q6" s="77"/>
      <c r="R6" s="80">
        <v>1</v>
      </c>
      <c r="S6" s="76">
        <v>1</v>
      </c>
      <c r="T6" s="76">
        <v>1</v>
      </c>
      <c r="U6" s="81"/>
      <c r="V6" s="79">
        <v>1</v>
      </c>
      <c r="W6" s="76">
        <v>1</v>
      </c>
      <c r="X6" s="76">
        <v>1</v>
      </c>
      <c r="Y6" s="77"/>
      <c r="Z6" s="80">
        <v>1</v>
      </c>
      <c r="AA6" s="76">
        <v>1</v>
      </c>
      <c r="AB6" s="76"/>
      <c r="AC6" s="81">
        <v>1</v>
      </c>
      <c r="AD6" s="82">
        <v>1</v>
      </c>
      <c r="AE6" s="83"/>
      <c r="AF6" s="83"/>
      <c r="AG6" s="84"/>
      <c r="AH6" s="82"/>
      <c r="AI6" s="83"/>
      <c r="AJ6" s="83"/>
      <c r="AK6" s="84"/>
      <c r="AL6" s="80"/>
      <c r="AM6" s="76"/>
      <c r="AN6" s="76"/>
      <c r="AO6" s="77"/>
      <c r="AP6" s="80"/>
      <c r="AQ6" s="76"/>
      <c r="AR6" s="76"/>
      <c r="AS6" s="77"/>
    </row>
    <row r="7" spans="1:45" ht="14.25">
      <c r="A7" s="85">
        <v>1</v>
      </c>
      <c r="B7" s="163">
        <f>使用者内訳!D6</f>
        <v>0</v>
      </c>
      <c r="C7" s="160">
        <f>使用者内訳!B5</f>
        <v>0</v>
      </c>
      <c r="D7" s="160">
        <f>使用者内訳!C5</f>
        <v>0</v>
      </c>
      <c r="E7" s="160">
        <f>使用者内訳!E5</f>
        <v>0</v>
      </c>
      <c r="F7" s="164"/>
      <c r="G7" s="164"/>
      <c r="H7" s="171">
        <f>使用者内訳!H5</f>
        <v>0</v>
      </c>
      <c r="I7" s="165">
        <f>使用者内訳!F5</f>
        <v>0</v>
      </c>
      <c r="J7" s="55">
        <f t="shared" ref="J7:J46" si="0">SUM(K7:M7)</f>
        <v>0</v>
      </c>
      <c r="K7" s="56">
        <f t="shared" ref="K7:K46" si="1">400*(N7+R7+V7+Z7+AD7+AH7+AL7+AP7)+800*(O7+S7+W7+AA7+AE7+AI7+AM7+AQ7)+900*(P7+T7+X7+AB7+AF7+AJ7+AN7+AR7)+1800*(Q7+U7+Y7+AC7+AG7+AK7+AO7+AS7)</f>
        <v>0</v>
      </c>
      <c r="L7" s="56">
        <f t="shared" ref="L7:L46" si="2">650*COUNTIFS(I7,"&gt;0")</f>
        <v>0</v>
      </c>
      <c r="M7" s="57">
        <f>IF(COUNTIF(C7,"*新潟大学*"),IF(F7="○",200*(I7),IF(G7="教育",200*(I7),0)),0)</f>
        <v>0</v>
      </c>
      <c r="N7" s="88"/>
      <c r="O7" s="86"/>
      <c r="P7" s="86"/>
      <c r="Q7" s="89"/>
      <c r="R7" s="90"/>
      <c r="S7" s="86"/>
      <c r="T7" s="86"/>
      <c r="U7" s="87"/>
      <c r="V7" s="90"/>
      <c r="W7" s="86"/>
      <c r="X7" s="86"/>
      <c r="Y7" s="87"/>
      <c r="Z7" s="88"/>
      <c r="AA7" s="86"/>
      <c r="AB7" s="86"/>
      <c r="AC7" s="89"/>
      <c r="AD7" s="91"/>
      <c r="AE7" s="92"/>
      <c r="AF7" s="92"/>
      <c r="AG7" s="93"/>
      <c r="AH7" s="94"/>
      <c r="AI7" s="92"/>
      <c r="AJ7" s="92"/>
      <c r="AK7" s="95"/>
      <c r="AL7" s="90"/>
      <c r="AM7" s="86"/>
      <c r="AN7" s="86"/>
      <c r="AO7" s="87"/>
      <c r="AP7" s="94"/>
      <c r="AQ7" s="92"/>
      <c r="AR7" s="92"/>
      <c r="AS7" s="95"/>
    </row>
    <row r="8" spans="1:45" ht="14.25">
      <c r="A8" s="85">
        <v>2</v>
      </c>
      <c r="B8" s="160">
        <f>使用者内訳!D8</f>
        <v>0</v>
      </c>
      <c r="C8" s="160">
        <f>使用者内訳!B7</f>
        <v>0</v>
      </c>
      <c r="D8" s="160">
        <f>使用者内訳!C7</f>
        <v>0</v>
      </c>
      <c r="E8" s="160" t="str">
        <f>使用者内訳!E7</f>
        <v>　</v>
      </c>
      <c r="F8" s="164"/>
      <c r="G8" s="164"/>
      <c r="H8" s="160">
        <f>使用者内訳!H7</f>
        <v>0</v>
      </c>
      <c r="I8" s="165">
        <f>使用者内訳!F7</f>
        <v>0</v>
      </c>
      <c r="J8" s="55">
        <f t="shared" si="0"/>
        <v>0</v>
      </c>
      <c r="K8" s="56">
        <f t="shared" si="1"/>
        <v>0</v>
      </c>
      <c r="L8" s="56">
        <f t="shared" si="2"/>
        <v>0</v>
      </c>
      <c r="M8" s="57">
        <f>IF(COUNTIF(C8,"*新潟大学*"),IF(F8="○",200*(I8),IF(G8="教育",200*(I8),0)),0)</f>
        <v>0</v>
      </c>
      <c r="N8" s="88"/>
      <c r="O8" s="86"/>
      <c r="P8" s="86"/>
      <c r="Q8" s="89"/>
      <c r="R8" s="90"/>
      <c r="S8" s="86"/>
      <c r="T8" s="86"/>
      <c r="U8" s="87"/>
      <c r="V8" s="90"/>
      <c r="W8" s="86"/>
      <c r="X8" s="86"/>
      <c r="Y8" s="87"/>
      <c r="Z8" s="88"/>
      <c r="AA8" s="86"/>
      <c r="AB8" s="86"/>
      <c r="AC8" s="89"/>
      <c r="AD8" s="90"/>
      <c r="AE8" s="86"/>
      <c r="AF8" s="86"/>
      <c r="AG8" s="87"/>
      <c r="AH8" s="88"/>
      <c r="AI8" s="86"/>
      <c r="AJ8" s="86"/>
      <c r="AK8" s="89"/>
      <c r="AL8" s="90"/>
      <c r="AM8" s="86"/>
      <c r="AN8" s="86"/>
      <c r="AO8" s="87"/>
      <c r="AP8" s="88"/>
      <c r="AQ8" s="86"/>
      <c r="AR8" s="86"/>
      <c r="AS8" s="89"/>
    </row>
    <row r="9" spans="1:45" ht="14.25">
      <c r="A9" s="85">
        <v>3</v>
      </c>
      <c r="B9" s="163">
        <f>使用者内訳!D10</f>
        <v>0</v>
      </c>
      <c r="C9" s="160">
        <f>使用者内訳!B9</f>
        <v>0</v>
      </c>
      <c r="D9" s="160">
        <f>使用者内訳!C9</f>
        <v>0</v>
      </c>
      <c r="E9" s="160">
        <f>使用者内訳!E9</f>
        <v>0</v>
      </c>
      <c r="F9" s="164"/>
      <c r="G9" s="164"/>
      <c r="H9" s="160">
        <f>使用者内訳!H9</f>
        <v>0</v>
      </c>
      <c r="I9" s="165">
        <f>使用者内訳!F9</f>
        <v>0</v>
      </c>
      <c r="J9" s="55">
        <f t="shared" si="0"/>
        <v>0</v>
      </c>
      <c r="K9" s="56">
        <f t="shared" si="1"/>
        <v>0</v>
      </c>
      <c r="L9" s="56">
        <f t="shared" si="2"/>
        <v>0</v>
      </c>
      <c r="M9" s="57">
        <f t="shared" ref="M9:M46" si="3">IF(COUNTIF(C9,"*新潟大学*"),IF(F9="○",200*(I9),IF(G9="教育",200*(I9),0)),0)</f>
        <v>0</v>
      </c>
      <c r="N9" s="88"/>
      <c r="O9" s="86"/>
      <c r="P9" s="86"/>
      <c r="Q9" s="89"/>
      <c r="R9" s="90"/>
      <c r="S9" s="86"/>
      <c r="T9" s="86"/>
      <c r="U9" s="87"/>
      <c r="V9" s="90"/>
      <c r="W9" s="86"/>
      <c r="X9" s="86"/>
      <c r="Y9" s="87"/>
      <c r="Z9" s="88"/>
      <c r="AA9" s="86"/>
      <c r="AB9" s="86"/>
      <c r="AC9" s="89"/>
      <c r="AD9" s="90"/>
      <c r="AE9" s="86"/>
      <c r="AF9" s="86"/>
      <c r="AG9" s="87"/>
      <c r="AH9" s="88"/>
      <c r="AI9" s="86"/>
      <c r="AJ9" s="86"/>
      <c r="AK9" s="89"/>
      <c r="AL9" s="90"/>
      <c r="AM9" s="86"/>
      <c r="AN9" s="86"/>
      <c r="AO9" s="87"/>
      <c r="AP9" s="88"/>
      <c r="AQ9" s="86"/>
      <c r="AR9" s="86"/>
      <c r="AS9" s="89"/>
    </row>
    <row r="10" spans="1:45" ht="14.25">
      <c r="A10" s="85">
        <v>4</v>
      </c>
      <c r="B10" s="163">
        <f>使用者内訳!D12</f>
        <v>0</v>
      </c>
      <c r="C10" s="160">
        <f>使用者内訳!B11</f>
        <v>0</v>
      </c>
      <c r="D10" s="160">
        <f>使用者内訳!C11</f>
        <v>0</v>
      </c>
      <c r="E10" s="160">
        <f>使用者内訳!E11</f>
        <v>0</v>
      </c>
      <c r="F10" s="164"/>
      <c r="G10" s="164"/>
      <c r="H10" s="160">
        <f>使用者内訳!H11</f>
        <v>0</v>
      </c>
      <c r="I10" s="165">
        <f>使用者内訳!F11</f>
        <v>0</v>
      </c>
      <c r="J10" s="55">
        <f t="shared" si="0"/>
        <v>0</v>
      </c>
      <c r="K10" s="56">
        <f t="shared" si="1"/>
        <v>0</v>
      </c>
      <c r="L10" s="56">
        <f t="shared" si="2"/>
        <v>0</v>
      </c>
      <c r="M10" s="57">
        <f t="shared" si="3"/>
        <v>0</v>
      </c>
      <c r="N10" s="88"/>
      <c r="O10" s="86"/>
      <c r="P10" s="86"/>
      <c r="Q10" s="89"/>
      <c r="R10" s="90"/>
      <c r="S10" s="86"/>
      <c r="T10" s="86"/>
      <c r="U10" s="87"/>
      <c r="V10" s="90"/>
      <c r="W10" s="86"/>
      <c r="X10" s="86"/>
      <c r="Y10" s="87"/>
      <c r="Z10" s="88"/>
      <c r="AA10" s="86"/>
      <c r="AB10" s="86"/>
      <c r="AC10" s="89"/>
      <c r="AD10" s="90"/>
      <c r="AE10" s="86"/>
      <c r="AF10" s="86"/>
      <c r="AG10" s="87"/>
      <c r="AH10" s="88"/>
      <c r="AI10" s="86"/>
      <c r="AJ10" s="86"/>
      <c r="AK10" s="89"/>
      <c r="AL10" s="90"/>
      <c r="AM10" s="86"/>
      <c r="AN10" s="86"/>
      <c r="AO10" s="87"/>
      <c r="AP10" s="88"/>
      <c r="AQ10" s="86"/>
      <c r="AR10" s="86"/>
      <c r="AS10" s="89"/>
    </row>
    <row r="11" spans="1:45" ht="14.25">
      <c r="A11" s="85">
        <v>5</v>
      </c>
      <c r="B11" s="163">
        <f>使用者内訳!D14</f>
        <v>0</v>
      </c>
      <c r="C11" s="160">
        <f>使用者内訳!B13</f>
        <v>0</v>
      </c>
      <c r="D11" s="160">
        <f>使用者内訳!C13</f>
        <v>0</v>
      </c>
      <c r="E11" s="160" t="str">
        <f>使用者内訳!E13</f>
        <v>　</v>
      </c>
      <c r="F11" s="164"/>
      <c r="G11" s="164"/>
      <c r="H11" s="160">
        <f>使用者内訳!H13</f>
        <v>0</v>
      </c>
      <c r="I11" s="165">
        <f>使用者内訳!F13</f>
        <v>0</v>
      </c>
      <c r="J11" s="55">
        <f t="shared" si="0"/>
        <v>0</v>
      </c>
      <c r="K11" s="56">
        <f t="shared" si="1"/>
        <v>0</v>
      </c>
      <c r="L11" s="56">
        <f t="shared" si="2"/>
        <v>0</v>
      </c>
      <c r="M11" s="57">
        <f t="shared" si="3"/>
        <v>0</v>
      </c>
      <c r="N11" s="88"/>
      <c r="O11" s="86"/>
      <c r="P11" s="86"/>
      <c r="Q11" s="89"/>
      <c r="R11" s="90"/>
      <c r="S11" s="86"/>
      <c r="T11" s="86"/>
      <c r="U11" s="87"/>
      <c r="V11" s="90"/>
      <c r="W11" s="86"/>
      <c r="X11" s="86"/>
      <c r="Y11" s="87"/>
      <c r="Z11" s="88"/>
      <c r="AA11" s="86"/>
      <c r="AB11" s="86"/>
      <c r="AC11" s="89"/>
      <c r="AD11" s="90"/>
      <c r="AE11" s="86"/>
      <c r="AF11" s="86"/>
      <c r="AG11" s="87"/>
      <c r="AH11" s="88"/>
      <c r="AI11" s="86"/>
      <c r="AJ11" s="86"/>
      <c r="AK11" s="89"/>
      <c r="AL11" s="90"/>
      <c r="AM11" s="86"/>
      <c r="AN11" s="86"/>
      <c r="AO11" s="87"/>
      <c r="AP11" s="88"/>
      <c r="AQ11" s="86"/>
      <c r="AR11" s="86"/>
      <c r="AS11" s="89"/>
    </row>
    <row r="12" spans="1:45" ht="14.25">
      <c r="A12" s="85">
        <v>6</v>
      </c>
      <c r="B12" s="163">
        <f>使用者内訳!D16</f>
        <v>0</v>
      </c>
      <c r="C12" s="160">
        <f>使用者内訳!B15</f>
        <v>0</v>
      </c>
      <c r="D12" s="160">
        <f>使用者内訳!C15</f>
        <v>0</v>
      </c>
      <c r="E12" s="160" t="str">
        <f>使用者内訳!E15</f>
        <v>　</v>
      </c>
      <c r="F12" s="164"/>
      <c r="G12" s="164"/>
      <c r="H12" s="160">
        <f>使用者内訳!H15</f>
        <v>0</v>
      </c>
      <c r="I12" s="165">
        <f>使用者内訳!F15</f>
        <v>0</v>
      </c>
      <c r="J12" s="55">
        <f t="shared" si="0"/>
        <v>0</v>
      </c>
      <c r="K12" s="56">
        <f t="shared" si="1"/>
        <v>0</v>
      </c>
      <c r="L12" s="56">
        <f t="shared" si="2"/>
        <v>0</v>
      </c>
      <c r="M12" s="57">
        <f t="shared" si="3"/>
        <v>0</v>
      </c>
      <c r="N12" s="88"/>
      <c r="O12" s="86"/>
      <c r="P12" s="86"/>
      <c r="Q12" s="89"/>
      <c r="R12" s="90"/>
      <c r="S12" s="86"/>
      <c r="T12" s="86"/>
      <c r="U12" s="87"/>
      <c r="V12" s="90"/>
      <c r="W12" s="86"/>
      <c r="X12" s="86"/>
      <c r="Y12" s="87"/>
      <c r="Z12" s="88"/>
      <c r="AA12" s="86"/>
      <c r="AB12" s="86"/>
      <c r="AC12" s="89"/>
      <c r="AD12" s="90"/>
      <c r="AE12" s="86"/>
      <c r="AF12" s="86"/>
      <c r="AG12" s="87"/>
      <c r="AH12" s="88"/>
      <c r="AI12" s="86"/>
      <c r="AJ12" s="86"/>
      <c r="AK12" s="89"/>
      <c r="AL12" s="90"/>
      <c r="AM12" s="86"/>
      <c r="AN12" s="86"/>
      <c r="AO12" s="87"/>
      <c r="AP12" s="88"/>
      <c r="AQ12" s="86"/>
      <c r="AR12" s="86"/>
      <c r="AS12" s="89"/>
    </row>
    <row r="13" spans="1:45" ht="14.25">
      <c r="A13" s="85">
        <v>7</v>
      </c>
      <c r="B13" s="163">
        <f>使用者内訳!D18</f>
        <v>0</v>
      </c>
      <c r="C13" s="160">
        <f>使用者内訳!B17</f>
        <v>0</v>
      </c>
      <c r="D13" s="160">
        <f>使用者内訳!C17</f>
        <v>0</v>
      </c>
      <c r="E13" s="160" t="str">
        <f>使用者内訳!E17</f>
        <v>　</v>
      </c>
      <c r="F13" s="164"/>
      <c r="G13" s="164"/>
      <c r="H13" s="160">
        <f>使用者内訳!H17</f>
        <v>0</v>
      </c>
      <c r="I13" s="165">
        <f>使用者内訳!F17</f>
        <v>0</v>
      </c>
      <c r="J13" s="55">
        <f t="shared" si="0"/>
        <v>0</v>
      </c>
      <c r="K13" s="56">
        <f t="shared" si="1"/>
        <v>0</v>
      </c>
      <c r="L13" s="56">
        <f t="shared" si="2"/>
        <v>0</v>
      </c>
      <c r="M13" s="57">
        <f t="shared" si="3"/>
        <v>0</v>
      </c>
      <c r="N13" s="88"/>
      <c r="O13" s="86"/>
      <c r="P13" s="86"/>
      <c r="Q13" s="89"/>
      <c r="R13" s="90"/>
      <c r="S13" s="86"/>
      <c r="T13" s="86"/>
      <c r="U13" s="87"/>
      <c r="V13" s="90"/>
      <c r="W13" s="86"/>
      <c r="X13" s="86"/>
      <c r="Y13" s="87"/>
      <c r="Z13" s="88"/>
      <c r="AA13" s="86"/>
      <c r="AB13" s="86"/>
      <c r="AC13" s="89"/>
      <c r="AD13" s="90"/>
      <c r="AE13" s="86"/>
      <c r="AF13" s="86"/>
      <c r="AG13" s="87"/>
      <c r="AH13" s="88"/>
      <c r="AI13" s="86"/>
      <c r="AJ13" s="86"/>
      <c r="AK13" s="89"/>
      <c r="AL13" s="90"/>
      <c r="AM13" s="86"/>
      <c r="AN13" s="86"/>
      <c r="AO13" s="87"/>
      <c r="AP13" s="88"/>
      <c r="AQ13" s="86"/>
      <c r="AR13" s="86"/>
      <c r="AS13" s="89"/>
    </row>
    <row r="14" spans="1:45" ht="14.25">
      <c r="A14" s="85">
        <v>8</v>
      </c>
      <c r="B14" s="163">
        <f>使用者内訳!D20</f>
        <v>0</v>
      </c>
      <c r="C14" s="160">
        <f>使用者内訳!B19</f>
        <v>0</v>
      </c>
      <c r="D14" s="160">
        <f>使用者内訳!C19</f>
        <v>0</v>
      </c>
      <c r="E14" s="160" t="str">
        <f>使用者内訳!E19</f>
        <v>　</v>
      </c>
      <c r="F14" s="164"/>
      <c r="G14" s="164"/>
      <c r="H14" s="160">
        <f>使用者内訳!H19</f>
        <v>0</v>
      </c>
      <c r="I14" s="165">
        <f>使用者内訳!F19</f>
        <v>0</v>
      </c>
      <c r="J14" s="55">
        <f t="shared" si="0"/>
        <v>0</v>
      </c>
      <c r="K14" s="56">
        <f t="shared" si="1"/>
        <v>0</v>
      </c>
      <c r="L14" s="56">
        <f t="shared" si="2"/>
        <v>0</v>
      </c>
      <c r="M14" s="57">
        <f t="shared" si="3"/>
        <v>0</v>
      </c>
      <c r="N14" s="88"/>
      <c r="O14" s="86"/>
      <c r="P14" s="86"/>
      <c r="Q14" s="89"/>
      <c r="R14" s="90"/>
      <c r="S14" s="86"/>
      <c r="T14" s="86"/>
      <c r="U14" s="87"/>
      <c r="V14" s="90"/>
      <c r="W14" s="86"/>
      <c r="X14" s="86"/>
      <c r="Y14" s="87"/>
      <c r="Z14" s="88"/>
      <c r="AA14" s="86"/>
      <c r="AB14" s="86"/>
      <c r="AC14" s="89"/>
      <c r="AD14" s="90"/>
      <c r="AE14" s="86"/>
      <c r="AF14" s="86"/>
      <c r="AG14" s="87"/>
      <c r="AH14" s="88"/>
      <c r="AI14" s="86"/>
      <c r="AJ14" s="86"/>
      <c r="AK14" s="89"/>
      <c r="AL14" s="90"/>
      <c r="AM14" s="86"/>
      <c r="AN14" s="86"/>
      <c r="AO14" s="87"/>
      <c r="AP14" s="88"/>
      <c r="AQ14" s="86"/>
      <c r="AR14" s="86"/>
      <c r="AS14" s="89"/>
    </row>
    <row r="15" spans="1:45" ht="14.25">
      <c r="A15" s="85">
        <v>9</v>
      </c>
      <c r="B15" s="163">
        <f>使用者内訳!D22</f>
        <v>0</v>
      </c>
      <c r="C15" s="160">
        <f>使用者内訳!B21</f>
        <v>0</v>
      </c>
      <c r="D15" s="160">
        <f>使用者内訳!C21</f>
        <v>0</v>
      </c>
      <c r="E15" s="160" t="str">
        <f>使用者内訳!E21</f>
        <v>　</v>
      </c>
      <c r="F15" s="164"/>
      <c r="G15" s="164"/>
      <c r="H15" s="160">
        <f>使用者内訳!H21</f>
        <v>0</v>
      </c>
      <c r="I15" s="165">
        <f>使用者内訳!F21</f>
        <v>0</v>
      </c>
      <c r="J15" s="55">
        <f t="shared" si="0"/>
        <v>0</v>
      </c>
      <c r="K15" s="56">
        <f t="shared" si="1"/>
        <v>0</v>
      </c>
      <c r="L15" s="56">
        <f t="shared" si="2"/>
        <v>0</v>
      </c>
      <c r="M15" s="57">
        <f t="shared" si="3"/>
        <v>0</v>
      </c>
      <c r="N15" s="88"/>
      <c r="O15" s="86"/>
      <c r="P15" s="86"/>
      <c r="Q15" s="89"/>
      <c r="R15" s="90"/>
      <c r="S15" s="86"/>
      <c r="T15" s="86"/>
      <c r="U15" s="87"/>
      <c r="V15" s="90"/>
      <c r="W15" s="86"/>
      <c r="X15" s="86"/>
      <c r="Y15" s="87"/>
      <c r="Z15" s="88"/>
      <c r="AA15" s="86"/>
      <c r="AB15" s="86"/>
      <c r="AC15" s="89"/>
      <c r="AD15" s="90"/>
      <c r="AE15" s="86"/>
      <c r="AF15" s="86"/>
      <c r="AG15" s="87"/>
      <c r="AH15" s="88"/>
      <c r="AI15" s="86"/>
      <c r="AJ15" s="86"/>
      <c r="AK15" s="89"/>
      <c r="AL15" s="90"/>
      <c r="AM15" s="86"/>
      <c r="AN15" s="86"/>
      <c r="AO15" s="87"/>
      <c r="AP15" s="88"/>
      <c r="AQ15" s="86"/>
      <c r="AR15" s="86"/>
      <c r="AS15" s="89"/>
    </row>
    <row r="16" spans="1:45" ht="14.25">
      <c r="A16" s="96">
        <v>10</v>
      </c>
      <c r="B16" s="166">
        <f>使用者内訳!D24</f>
        <v>0</v>
      </c>
      <c r="C16" s="167">
        <f>使用者内訳!B23</f>
        <v>0</v>
      </c>
      <c r="D16" s="167">
        <f>使用者内訳!C23</f>
        <v>0</v>
      </c>
      <c r="E16" s="161" t="str">
        <f>使用者内訳!E23</f>
        <v>　</v>
      </c>
      <c r="F16" s="164"/>
      <c r="G16" s="164"/>
      <c r="H16" s="167">
        <f>使用者内訳!H23</f>
        <v>0</v>
      </c>
      <c r="I16" s="168">
        <f>使用者内訳!F23</f>
        <v>0</v>
      </c>
      <c r="J16" s="55">
        <f t="shared" si="0"/>
        <v>0</v>
      </c>
      <c r="K16" s="56">
        <f t="shared" si="1"/>
        <v>0</v>
      </c>
      <c r="L16" s="56">
        <f t="shared" si="2"/>
        <v>0</v>
      </c>
      <c r="M16" s="57">
        <f t="shared" si="3"/>
        <v>0</v>
      </c>
      <c r="N16" s="99"/>
      <c r="O16" s="97"/>
      <c r="P16" s="97"/>
      <c r="Q16" s="100"/>
      <c r="R16" s="101"/>
      <c r="S16" s="97"/>
      <c r="T16" s="97"/>
      <c r="U16" s="98"/>
      <c r="V16" s="101"/>
      <c r="W16" s="97"/>
      <c r="X16" s="97"/>
      <c r="Y16" s="98"/>
      <c r="Z16" s="99"/>
      <c r="AA16" s="97"/>
      <c r="AB16" s="97"/>
      <c r="AC16" s="100"/>
      <c r="AD16" s="101"/>
      <c r="AE16" s="97"/>
      <c r="AF16" s="97"/>
      <c r="AG16" s="98"/>
      <c r="AH16" s="99"/>
      <c r="AI16" s="97"/>
      <c r="AJ16" s="97"/>
      <c r="AK16" s="100"/>
      <c r="AL16" s="101"/>
      <c r="AM16" s="97"/>
      <c r="AN16" s="97"/>
      <c r="AO16" s="98"/>
      <c r="AP16" s="99"/>
      <c r="AQ16" s="97"/>
      <c r="AR16" s="97"/>
      <c r="AS16" s="100"/>
    </row>
    <row r="17" spans="1:47" s="68" customFormat="1" ht="14.25">
      <c r="A17" s="96">
        <v>11</v>
      </c>
      <c r="B17" s="166">
        <f>使用者内訳!D26</f>
        <v>0</v>
      </c>
      <c r="C17" s="160">
        <f>使用者内訳!B25</f>
        <v>0</v>
      </c>
      <c r="D17" s="160">
        <f>使用者内訳!C25</f>
        <v>0</v>
      </c>
      <c r="E17" s="161" t="str">
        <f>使用者内訳!E25</f>
        <v>　</v>
      </c>
      <c r="F17" s="164"/>
      <c r="G17" s="164"/>
      <c r="H17" s="167">
        <f>使用者内訳!H25</f>
        <v>0</v>
      </c>
      <c r="I17" s="165">
        <f>使用者内訳!F25</f>
        <v>0</v>
      </c>
      <c r="J17" s="55">
        <f t="shared" si="0"/>
        <v>0</v>
      </c>
      <c r="K17" s="56">
        <f t="shared" si="1"/>
        <v>0</v>
      </c>
      <c r="L17" s="56">
        <f t="shared" si="2"/>
        <v>0</v>
      </c>
      <c r="M17" s="57">
        <f t="shared" si="3"/>
        <v>0</v>
      </c>
      <c r="N17" s="88"/>
      <c r="O17" s="86"/>
      <c r="P17" s="86"/>
      <c r="Q17" s="89"/>
      <c r="R17" s="90"/>
      <c r="S17" s="86"/>
      <c r="T17" s="86"/>
      <c r="U17" s="87"/>
      <c r="V17" s="90"/>
      <c r="W17" s="86"/>
      <c r="X17" s="86"/>
      <c r="Y17" s="87"/>
      <c r="Z17" s="88"/>
      <c r="AA17" s="86"/>
      <c r="AB17" s="86"/>
      <c r="AC17" s="89"/>
      <c r="AD17" s="90"/>
      <c r="AE17" s="86"/>
      <c r="AF17" s="86"/>
      <c r="AG17" s="87"/>
      <c r="AH17" s="88"/>
      <c r="AI17" s="86"/>
      <c r="AJ17" s="86"/>
      <c r="AK17" s="89"/>
      <c r="AL17" s="90"/>
      <c r="AM17" s="86"/>
      <c r="AN17" s="86"/>
      <c r="AO17" s="87"/>
      <c r="AP17" s="88"/>
      <c r="AQ17" s="86"/>
      <c r="AR17" s="86"/>
      <c r="AS17" s="89"/>
      <c r="AU17" s="69"/>
    </row>
    <row r="18" spans="1:47" s="102" customFormat="1" ht="15">
      <c r="A18" s="96">
        <v>12</v>
      </c>
      <c r="B18" s="166">
        <f>使用者内訳!D28</f>
        <v>0</v>
      </c>
      <c r="C18" s="160">
        <f>使用者内訳!B27</f>
        <v>0</v>
      </c>
      <c r="D18" s="160">
        <f>使用者内訳!C27</f>
        <v>0</v>
      </c>
      <c r="E18" s="161" t="str">
        <f>使用者内訳!E27</f>
        <v>　</v>
      </c>
      <c r="F18" s="164"/>
      <c r="G18" s="164"/>
      <c r="H18" s="167">
        <f>使用者内訳!H27</f>
        <v>0</v>
      </c>
      <c r="I18" s="165">
        <f>使用者内訳!F27</f>
        <v>0</v>
      </c>
      <c r="J18" s="55">
        <f t="shared" si="0"/>
        <v>0</v>
      </c>
      <c r="K18" s="56">
        <f t="shared" si="1"/>
        <v>0</v>
      </c>
      <c r="L18" s="56">
        <f t="shared" si="2"/>
        <v>0</v>
      </c>
      <c r="M18" s="57">
        <f t="shared" si="3"/>
        <v>0</v>
      </c>
      <c r="N18" s="88"/>
      <c r="O18" s="86"/>
      <c r="P18" s="86"/>
      <c r="Q18" s="89"/>
      <c r="R18" s="90"/>
      <c r="S18" s="86"/>
      <c r="T18" s="86"/>
      <c r="U18" s="87"/>
      <c r="V18" s="90"/>
      <c r="W18" s="86"/>
      <c r="X18" s="86"/>
      <c r="Y18" s="87"/>
      <c r="Z18" s="88"/>
      <c r="AA18" s="86"/>
      <c r="AB18" s="86"/>
      <c r="AC18" s="89"/>
      <c r="AD18" s="90"/>
      <c r="AE18" s="86"/>
      <c r="AF18" s="86"/>
      <c r="AG18" s="87"/>
      <c r="AH18" s="88"/>
      <c r="AI18" s="86"/>
      <c r="AJ18" s="86"/>
      <c r="AK18" s="89"/>
      <c r="AL18" s="90"/>
      <c r="AM18" s="86"/>
      <c r="AN18" s="86"/>
      <c r="AO18" s="87"/>
      <c r="AP18" s="88"/>
      <c r="AQ18" s="86"/>
      <c r="AR18" s="86"/>
      <c r="AS18" s="89"/>
      <c r="AU18" s="69"/>
    </row>
    <row r="19" spans="1:47" s="102" customFormat="1" ht="15">
      <c r="A19" s="96">
        <v>13</v>
      </c>
      <c r="B19" s="166">
        <f>使用者内訳!D30</f>
        <v>0</v>
      </c>
      <c r="C19" s="160">
        <f>使用者内訳!B29</f>
        <v>0</v>
      </c>
      <c r="D19" s="160">
        <f>使用者内訳!C29</f>
        <v>0</v>
      </c>
      <c r="E19" s="161" t="str">
        <f>使用者内訳!E29</f>
        <v>　</v>
      </c>
      <c r="F19" s="164"/>
      <c r="G19" s="164"/>
      <c r="H19" s="167">
        <f>使用者内訳!H29</f>
        <v>0</v>
      </c>
      <c r="I19" s="165">
        <f>使用者内訳!F29</f>
        <v>0</v>
      </c>
      <c r="J19" s="55">
        <f t="shared" si="0"/>
        <v>0</v>
      </c>
      <c r="K19" s="56">
        <f t="shared" si="1"/>
        <v>0</v>
      </c>
      <c r="L19" s="56">
        <f t="shared" si="2"/>
        <v>0</v>
      </c>
      <c r="M19" s="57">
        <f t="shared" si="3"/>
        <v>0</v>
      </c>
      <c r="N19" s="88"/>
      <c r="O19" s="86"/>
      <c r="P19" s="86"/>
      <c r="Q19" s="89"/>
      <c r="R19" s="90"/>
      <c r="S19" s="86"/>
      <c r="T19" s="86"/>
      <c r="U19" s="87"/>
      <c r="V19" s="90"/>
      <c r="W19" s="86"/>
      <c r="X19" s="86"/>
      <c r="Y19" s="87"/>
      <c r="Z19" s="88"/>
      <c r="AA19" s="86"/>
      <c r="AB19" s="86"/>
      <c r="AC19" s="89"/>
      <c r="AD19" s="90"/>
      <c r="AE19" s="86"/>
      <c r="AF19" s="86"/>
      <c r="AG19" s="87"/>
      <c r="AH19" s="88"/>
      <c r="AI19" s="86"/>
      <c r="AJ19" s="86"/>
      <c r="AK19" s="89"/>
      <c r="AL19" s="90"/>
      <c r="AM19" s="86"/>
      <c r="AN19" s="86"/>
      <c r="AO19" s="87"/>
      <c r="AP19" s="88"/>
      <c r="AQ19" s="86"/>
      <c r="AR19" s="86"/>
      <c r="AS19" s="89"/>
      <c r="AU19" s="69"/>
    </row>
    <row r="20" spans="1:47" s="68" customFormat="1" ht="14.25">
      <c r="A20" s="96">
        <v>14</v>
      </c>
      <c r="B20" s="166">
        <f>使用者内訳!D32</f>
        <v>0</v>
      </c>
      <c r="C20" s="160">
        <f>使用者内訳!B31</f>
        <v>0</v>
      </c>
      <c r="D20" s="160">
        <f>使用者内訳!C31</f>
        <v>0</v>
      </c>
      <c r="E20" s="161" t="str">
        <f>使用者内訳!E31</f>
        <v>　</v>
      </c>
      <c r="F20" s="164"/>
      <c r="G20" s="164"/>
      <c r="H20" s="167">
        <f>使用者内訳!H31</f>
        <v>0</v>
      </c>
      <c r="I20" s="165">
        <f>使用者内訳!F31</f>
        <v>0</v>
      </c>
      <c r="J20" s="55">
        <f t="shared" si="0"/>
        <v>0</v>
      </c>
      <c r="K20" s="56">
        <f t="shared" si="1"/>
        <v>0</v>
      </c>
      <c r="L20" s="56">
        <f t="shared" si="2"/>
        <v>0</v>
      </c>
      <c r="M20" s="57">
        <f t="shared" si="3"/>
        <v>0</v>
      </c>
      <c r="N20" s="88"/>
      <c r="O20" s="86"/>
      <c r="P20" s="86"/>
      <c r="Q20" s="89"/>
      <c r="R20" s="90"/>
      <c r="S20" s="86"/>
      <c r="T20" s="86"/>
      <c r="U20" s="87"/>
      <c r="V20" s="90"/>
      <c r="W20" s="86"/>
      <c r="X20" s="86"/>
      <c r="Y20" s="87"/>
      <c r="Z20" s="88"/>
      <c r="AA20" s="86"/>
      <c r="AB20" s="86"/>
      <c r="AC20" s="89"/>
      <c r="AD20" s="90"/>
      <c r="AE20" s="86"/>
      <c r="AF20" s="86"/>
      <c r="AG20" s="87"/>
      <c r="AH20" s="88"/>
      <c r="AI20" s="86"/>
      <c r="AJ20" s="86"/>
      <c r="AK20" s="89"/>
      <c r="AL20" s="90"/>
      <c r="AM20" s="86"/>
      <c r="AN20" s="86"/>
      <c r="AO20" s="87"/>
      <c r="AP20" s="88"/>
      <c r="AQ20" s="86"/>
      <c r="AR20" s="86"/>
      <c r="AS20" s="89"/>
      <c r="AU20" s="69"/>
    </row>
    <row r="21" spans="1:47" s="68" customFormat="1" ht="14.25">
      <c r="A21" s="96">
        <v>15</v>
      </c>
      <c r="B21" s="166">
        <f>使用者内訳!D34</f>
        <v>0</v>
      </c>
      <c r="C21" s="160">
        <f>使用者内訳!B33</f>
        <v>0</v>
      </c>
      <c r="D21" s="160">
        <f>使用者内訳!C33</f>
        <v>0</v>
      </c>
      <c r="E21" s="161" t="str">
        <f>使用者内訳!E33</f>
        <v>　</v>
      </c>
      <c r="F21" s="164"/>
      <c r="G21" s="164"/>
      <c r="H21" s="167">
        <f>使用者内訳!H33</f>
        <v>0</v>
      </c>
      <c r="I21" s="165">
        <f>使用者内訳!F33</f>
        <v>0</v>
      </c>
      <c r="J21" s="55">
        <f t="shared" si="0"/>
        <v>0</v>
      </c>
      <c r="K21" s="56">
        <f t="shared" si="1"/>
        <v>0</v>
      </c>
      <c r="L21" s="56">
        <f t="shared" si="2"/>
        <v>0</v>
      </c>
      <c r="M21" s="57">
        <f t="shared" si="3"/>
        <v>0</v>
      </c>
      <c r="N21" s="88"/>
      <c r="O21" s="86"/>
      <c r="P21" s="86"/>
      <c r="Q21" s="89"/>
      <c r="R21" s="90"/>
      <c r="S21" s="86"/>
      <c r="T21" s="86"/>
      <c r="U21" s="87"/>
      <c r="V21" s="90"/>
      <c r="W21" s="86"/>
      <c r="X21" s="86"/>
      <c r="Y21" s="87"/>
      <c r="Z21" s="88"/>
      <c r="AA21" s="86"/>
      <c r="AB21" s="86"/>
      <c r="AC21" s="89"/>
      <c r="AD21" s="90"/>
      <c r="AE21" s="86"/>
      <c r="AF21" s="86"/>
      <c r="AG21" s="87"/>
      <c r="AH21" s="88"/>
      <c r="AI21" s="86"/>
      <c r="AJ21" s="86"/>
      <c r="AK21" s="89"/>
      <c r="AL21" s="90"/>
      <c r="AM21" s="86"/>
      <c r="AN21" s="86"/>
      <c r="AO21" s="87"/>
      <c r="AP21" s="88"/>
      <c r="AQ21" s="86"/>
      <c r="AR21" s="86"/>
      <c r="AS21" s="89"/>
      <c r="AU21" s="69"/>
    </row>
    <row r="22" spans="1:47" s="68" customFormat="1" ht="14.25">
      <c r="A22" s="96">
        <v>16</v>
      </c>
      <c r="B22" s="166">
        <f>使用者内訳!D36</f>
        <v>0</v>
      </c>
      <c r="C22" s="160">
        <f>使用者内訳!B35</f>
        <v>0</v>
      </c>
      <c r="D22" s="160">
        <f>使用者内訳!C35</f>
        <v>0</v>
      </c>
      <c r="E22" s="161" t="str">
        <f>使用者内訳!E35</f>
        <v>　</v>
      </c>
      <c r="F22" s="164"/>
      <c r="G22" s="164"/>
      <c r="H22" s="167">
        <f>使用者内訳!H35</f>
        <v>0</v>
      </c>
      <c r="I22" s="165">
        <f>使用者内訳!F35</f>
        <v>0</v>
      </c>
      <c r="J22" s="55">
        <f t="shared" si="0"/>
        <v>0</v>
      </c>
      <c r="K22" s="56">
        <f t="shared" si="1"/>
        <v>0</v>
      </c>
      <c r="L22" s="56">
        <f t="shared" si="2"/>
        <v>0</v>
      </c>
      <c r="M22" s="57">
        <f t="shared" si="3"/>
        <v>0</v>
      </c>
      <c r="N22" s="88"/>
      <c r="O22" s="86"/>
      <c r="P22" s="86"/>
      <c r="Q22" s="89"/>
      <c r="R22" s="90"/>
      <c r="S22" s="86"/>
      <c r="T22" s="86"/>
      <c r="U22" s="87"/>
      <c r="V22" s="90"/>
      <c r="W22" s="86"/>
      <c r="X22" s="86"/>
      <c r="Y22" s="87"/>
      <c r="Z22" s="88"/>
      <c r="AA22" s="86"/>
      <c r="AB22" s="86"/>
      <c r="AC22" s="89"/>
      <c r="AD22" s="90"/>
      <c r="AE22" s="86"/>
      <c r="AF22" s="86"/>
      <c r="AG22" s="87"/>
      <c r="AH22" s="88"/>
      <c r="AI22" s="86"/>
      <c r="AJ22" s="86"/>
      <c r="AK22" s="89"/>
      <c r="AL22" s="90"/>
      <c r="AM22" s="86"/>
      <c r="AN22" s="86"/>
      <c r="AO22" s="87"/>
      <c r="AP22" s="88"/>
      <c r="AQ22" s="86"/>
      <c r="AR22" s="86"/>
      <c r="AS22" s="89"/>
      <c r="AU22" s="69"/>
    </row>
    <row r="23" spans="1:47" ht="14.25">
      <c r="A23" s="96">
        <v>17</v>
      </c>
      <c r="B23" s="166">
        <f>使用者内訳!D38</f>
        <v>0</v>
      </c>
      <c r="C23" s="160">
        <f>使用者内訳!B37</f>
        <v>0</v>
      </c>
      <c r="D23" s="160">
        <f>使用者内訳!C37</f>
        <v>0</v>
      </c>
      <c r="E23" s="161" t="str">
        <f>使用者内訳!E37</f>
        <v>　</v>
      </c>
      <c r="F23" s="164"/>
      <c r="G23" s="164"/>
      <c r="H23" s="167">
        <f>使用者内訳!H37</f>
        <v>0</v>
      </c>
      <c r="I23" s="165">
        <f>使用者内訳!F37</f>
        <v>0</v>
      </c>
      <c r="J23" s="55">
        <f t="shared" si="0"/>
        <v>0</v>
      </c>
      <c r="K23" s="56">
        <f t="shared" si="1"/>
        <v>0</v>
      </c>
      <c r="L23" s="56">
        <f t="shared" si="2"/>
        <v>0</v>
      </c>
      <c r="M23" s="57">
        <f t="shared" si="3"/>
        <v>0</v>
      </c>
      <c r="N23" s="88"/>
      <c r="O23" s="86"/>
      <c r="P23" s="86"/>
      <c r="Q23" s="89"/>
      <c r="R23" s="90"/>
      <c r="S23" s="86"/>
      <c r="T23" s="86"/>
      <c r="U23" s="87"/>
      <c r="V23" s="90"/>
      <c r="W23" s="86"/>
      <c r="X23" s="86"/>
      <c r="Y23" s="87"/>
      <c r="Z23" s="88"/>
      <c r="AA23" s="86"/>
      <c r="AB23" s="86"/>
      <c r="AC23" s="89"/>
      <c r="AD23" s="90"/>
      <c r="AE23" s="86"/>
      <c r="AF23" s="86"/>
      <c r="AG23" s="87"/>
      <c r="AH23" s="88"/>
      <c r="AI23" s="86"/>
      <c r="AJ23" s="86"/>
      <c r="AK23" s="89"/>
      <c r="AL23" s="90"/>
      <c r="AM23" s="86"/>
      <c r="AN23" s="86"/>
      <c r="AO23" s="87"/>
      <c r="AP23" s="88"/>
      <c r="AQ23" s="86"/>
      <c r="AR23" s="86"/>
      <c r="AS23" s="89"/>
    </row>
    <row r="24" spans="1:47" ht="14.25">
      <c r="A24" s="96">
        <v>18</v>
      </c>
      <c r="B24" s="166">
        <f>使用者内訳!D40</f>
        <v>0</v>
      </c>
      <c r="C24" s="160">
        <f>使用者内訳!B39</f>
        <v>0</v>
      </c>
      <c r="D24" s="160">
        <f>使用者内訳!C39</f>
        <v>0</v>
      </c>
      <c r="E24" s="161" t="str">
        <f>使用者内訳!E39</f>
        <v>　</v>
      </c>
      <c r="F24" s="164"/>
      <c r="G24" s="164"/>
      <c r="H24" s="167">
        <f>使用者内訳!H39</f>
        <v>0</v>
      </c>
      <c r="I24" s="165">
        <f>使用者内訳!F39</f>
        <v>0</v>
      </c>
      <c r="J24" s="55">
        <f t="shared" si="0"/>
        <v>0</v>
      </c>
      <c r="K24" s="56">
        <f t="shared" si="1"/>
        <v>0</v>
      </c>
      <c r="L24" s="56">
        <f t="shared" si="2"/>
        <v>0</v>
      </c>
      <c r="M24" s="57">
        <f t="shared" si="3"/>
        <v>0</v>
      </c>
      <c r="N24" s="88"/>
      <c r="O24" s="86"/>
      <c r="P24" s="86"/>
      <c r="Q24" s="89"/>
      <c r="R24" s="90"/>
      <c r="S24" s="86"/>
      <c r="T24" s="86"/>
      <c r="U24" s="87"/>
      <c r="V24" s="90"/>
      <c r="W24" s="86"/>
      <c r="X24" s="86"/>
      <c r="Y24" s="87"/>
      <c r="Z24" s="88"/>
      <c r="AA24" s="86"/>
      <c r="AB24" s="86"/>
      <c r="AC24" s="89"/>
      <c r="AD24" s="90"/>
      <c r="AE24" s="86"/>
      <c r="AF24" s="86"/>
      <c r="AG24" s="87"/>
      <c r="AH24" s="88"/>
      <c r="AI24" s="86"/>
      <c r="AJ24" s="86"/>
      <c r="AK24" s="89"/>
      <c r="AL24" s="90"/>
      <c r="AM24" s="86"/>
      <c r="AN24" s="86"/>
      <c r="AO24" s="87"/>
      <c r="AP24" s="88"/>
      <c r="AQ24" s="86"/>
      <c r="AR24" s="86"/>
      <c r="AS24" s="89"/>
    </row>
    <row r="25" spans="1:47" ht="14.25">
      <c r="A25" s="96">
        <v>19</v>
      </c>
      <c r="B25" s="166">
        <f>使用者内訳!D42</f>
        <v>0</v>
      </c>
      <c r="C25" s="160">
        <f>使用者内訳!B41</f>
        <v>0</v>
      </c>
      <c r="D25" s="160">
        <f>使用者内訳!C41</f>
        <v>0</v>
      </c>
      <c r="E25" s="161" t="str">
        <f>使用者内訳!E41</f>
        <v>　</v>
      </c>
      <c r="F25" s="164"/>
      <c r="G25" s="164"/>
      <c r="H25" s="167">
        <f>使用者内訳!H41</f>
        <v>0</v>
      </c>
      <c r="I25" s="165">
        <f>使用者内訳!F41</f>
        <v>0</v>
      </c>
      <c r="J25" s="55">
        <f t="shared" si="0"/>
        <v>0</v>
      </c>
      <c r="K25" s="56">
        <f t="shared" si="1"/>
        <v>0</v>
      </c>
      <c r="L25" s="56">
        <f t="shared" si="2"/>
        <v>0</v>
      </c>
      <c r="M25" s="57">
        <f t="shared" si="3"/>
        <v>0</v>
      </c>
      <c r="N25" s="88"/>
      <c r="O25" s="86"/>
      <c r="P25" s="86"/>
      <c r="Q25" s="89"/>
      <c r="R25" s="90"/>
      <c r="S25" s="86"/>
      <c r="T25" s="86"/>
      <c r="U25" s="87"/>
      <c r="V25" s="90"/>
      <c r="W25" s="86"/>
      <c r="X25" s="86"/>
      <c r="Y25" s="87"/>
      <c r="Z25" s="88"/>
      <c r="AA25" s="86"/>
      <c r="AB25" s="86"/>
      <c r="AC25" s="89"/>
      <c r="AD25" s="90"/>
      <c r="AE25" s="86"/>
      <c r="AF25" s="86"/>
      <c r="AG25" s="87"/>
      <c r="AH25" s="88"/>
      <c r="AI25" s="86"/>
      <c r="AJ25" s="86"/>
      <c r="AK25" s="89"/>
      <c r="AL25" s="90"/>
      <c r="AM25" s="86"/>
      <c r="AN25" s="86"/>
      <c r="AO25" s="87"/>
      <c r="AP25" s="88"/>
      <c r="AQ25" s="86"/>
      <c r="AR25" s="86"/>
      <c r="AS25" s="89"/>
    </row>
    <row r="26" spans="1:47" ht="14.25">
      <c r="A26" s="96">
        <v>20</v>
      </c>
      <c r="B26" s="166">
        <f>使用者内訳!D44</f>
        <v>0</v>
      </c>
      <c r="C26" s="160">
        <f>使用者内訳!B43</f>
        <v>0</v>
      </c>
      <c r="D26" s="160">
        <f>使用者内訳!C43</f>
        <v>0</v>
      </c>
      <c r="E26" s="161" t="str">
        <f>使用者内訳!E43</f>
        <v>　</v>
      </c>
      <c r="F26" s="164"/>
      <c r="G26" s="164"/>
      <c r="H26" s="167">
        <f>使用者内訳!H43</f>
        <v>0</v>
      </c>
      <c r="I26" s="165">
        <f>使用者内訳!F43</f>
        <v>0</v>
      </c>
      <c r="J26" s="55">
        <f t="shared" si="0"/>
        <v>0</v>
      </c>
      <c r="K26" s="56">
        <f t="shared" si="1"/>
        <v>0</v>
      </c>
      <c r="L26" s="56">
        <f t="shared" si="2"/>
        <v>0</v>
      </c>
      <c r="M26" s="57">
        <f t="shared" si="3"/>
        <v>0</v>
      </c>
      <c r="N26" s="88"/>
      <c r="O26" s="86"/>
      <c r="P26" s="86"/>
      <c r="Q26" s="89"/>
      <c r="R26" s="90"/>
      <c r="S26" s="86"/>
      <c r="T26" s="86"/>
      <c r="U26" s="87"/>
      <c r="V26" s="90"/>
      <c r="W26" s="86"/>
      <c r="X26" s="86"/>
      <c r="Y26" s="87"/>
      <c r="Z26" s="88"/>
      <c r="AA26" s="86"/>
      <c r="AB26" s="86"/>
      <c r="AC26" s="89"/>
      <c r="AD26" s="90"/>
      <c r="AE26" s="86"/>
      <c r="AF26" s="86"/>
      <c r="AG26" s="87"/>
      <c r="AH26" s="88"/>
      <c r="AI26" s="86"/>
      <c r="AJ26" s="86"/>
      <c r="AK26" s="89"/>
      <c r="AL26" s="90"/>
      <c r="AM26" s="86"/>
      <c r="AN26" s="86"/>
      <c r="AO26" s="87"/>
      <c r="AP26" s="88"/>
      <c r="AQ26" s="86"/>
      <c r="AR26" s="86"/>
      <c r="AS26" s="89"/>
    </row>
    <row r="27" spans="1:47" ht="14.25">
      <c r="A27" s="96">
        <v>21</v>
      </c>
      <c r="B27" s="166">
        <f>使用者内訳!D46</f>
        <v>0</v>
      </c>
      <c r="C27" s="160">
        <f>使用者内訳!B45</f>
        <v>0</v>
      </c>
      <c r="D27" s="160">
        <f>使用者内訳!C45</f>
        <v>0</v>
      </c>
      <c r="E27" s="161" t="str">
        <f>使用者内訳!E45</f>
        <v>　</v>
      </c>
      <c r="F27" s="164"/>
      <c r="G27" s="164"/>
      <c r="H27" s="167">
        <f>使用者内訳!H45</f>
        <v>0</v>
      </c>
      <c r="I27" s="165">
        <f>使用者内訳!F45</f>
        <v>0</v>
      </c>
      <c r="J27" s="55">
        <f t="shared" si="0"/>
        <v>0</v>
      </c>
      <c r="K27" s="56">
        <f t="shared" si="1"/>
        <v>0</v>
      </c>
      <c r="L27" s="56">
        <f t="shared" si="2"/>
        <v>0</v>
      </c>
      <c r="M27" s="57">
        <f t="shared" si="3"/>
        <v>0</v>
      </c>
      <c r="N27" s="88"/>
      <c r="O27" s="86"/>
      <c r="P27" s="86"/>
      <c r="Q27" s="89"/>
      <c r="R27" s="90"/>
      <c r="S27" s="86"/>
      <c r="T27" s="86"/>
      <c r="U27" s="87"/>
      <c r="V27" s="90"/>
      <c r="W27" s="86"/>
      <c r="X27" s="86"/>
      <c r="Y27" s="87"/>
      <c r="Z27" s="88"/>
      <c r="AA27" s="86"/>
      <c r="AB27" s="86"/>
      <c r="AC27" s="89"/>
      <c r="AD27" s="90"/>
      <c r="AE27" s="86"/>
      <c r="AF27" s="86"/>
      <c r="AG27" s="87"/>
      <c r="AH27" s="88"/>
      <c r="AI27" s="86"/>
      <c r="AJ27" s="86"/>
      <c r="AK27" s="89"/>
      <c r="AL27" s="90"/>
      <c r="AM27" s="86"/>
      <c r="AN27" s="86"/>
      <c r="AO27" s="87"/>
      <c r="AP27" s="88"/>
      <c r="AQ27" s="86"/>
      <c r="AR27" s="86"/>
      <c r="AS27" s="89"/>
    </row>
    <row r="28" spans="1:47" ht="14.25">
      <c r="A28" s="96">
        <v>22</v>
      </c>
      <c r="B28" s="166">
        <f>使用者内訳!D48</f>
        <v>0</v>
      </c>
      <c r="C28" s="160">
        <f>使用者内訳!B47</f>
        <v>0</v>
      </c>
      <c r="D28" s="160">
        <f>使用者内訳!C47</f>
        <v>0</v>
      </c>
      <c r="E28" s="161" t="str">
        <f>使用者内訳!E47</f>
        <v>　</v>
      </c>
      <c r="F28" s="164"/>
      <c r="G28" s="164"/>
      <c r="H28" s="167">
        <f>使用者内訳!H47</f>
        <v>0</v>
      </c>
      <c r="I28" s="165">
        <f>使用者内訳!F47</f>
        <v>0</v>
      </c>
      <c r="J28" s="55">
        <f t="shared" si="0"/>
        <v>0</v>
      </c>
      <c r="K28" s="56">
        <f t="shared" si="1"/>
        <v>0</v>
      </c>
      <c r="L28" s="56">
        <f t="shared" si="2"/>
        <v>0</v>
      </c>
      <c r="M28" s="57">
        <f t="shared" si="3"/>
        <v>0</v>
      </c>
      <c r="N28" s="88"/>
      <c r="O28" s="86"/>
      <c r="P28" s="86"/>
      <c r="Q28" s="89"/>
      <c r="R28" s="90"/>
      <c r="S28" s="86"/>
      <c r="T28" s="86"/>
      <c r="U28" s="87"/>
      <c r="V28" s="90"/>
      <c r="W28" s="86"/>
      <c r="X28" s="86"/>
      <c r="Y28" s="87"/>
      <c r="Z28" s="88"/>
      <c r="AA28" s="86"/>
      <c r="AB28" s="86"/>
      <c r="AC28" s="89"/>
      <c r="AD28" s="90"/>
      <c r="AE28" s="86"/>
      <c r="AF28" s="86"/>
      <c r="AG28" s="87"/>
      <c r="AH28" s="88"/>
      <c r="AI28" s="86"/>
      <c r="AJ28" s="86"/>
      <c r="AK28" s="89"/>
      <c r="AL28" s="90"/>
      <c r="AM28" s="86"/>
      <c r="AN28" s="86"/>
      <c r="AO28" s="87"/>
      <c r="AP28" s="88"/>
      <c r="AQ28" s="86"/>
      <c r="AR28" s="86"/>
      <c r="AS28" s="89"/>
    </row>
    <row r="29" spans="1:47" ht="14.25">
      <c r="A29" s="96">
        <v>23</v>
      </c>
      <c r="B29" s="166">
        <f>使用者内訳!D50</f>
        <v>0</v>
      </c>
      <c r="C29" s="160">
        <f>使用者内訳!B49</f>
        <v>0</v>
      </c>
      <c r="D29" s="160">
        <f>使用者内訳!C49</f>
        <v>0</v>
      </c>
      <c r="E29" s="161" t="str">
        <f>使用者内訳!E49</f>
        <v>　</v>
      </c>
      <c r="F29" s="164"/>
      <c r="G29" s="164"/>
      <c r="H29" s="167">
        <f>使用者内訳!H49</f>
        <v>0</v>
      </c>
      <c r="I29" s="165">
        <f>使用者内訳!F49</f>
        <v>0</v>
      </c>
      <c r="J29" s="55">
        <f t="shared" si="0"/>
        <v>0</v>
      </c>
      <c r="K29" s="56">
        <f t="shared" si="1"/>
        <v>0</v>
      </c>
      <c r="L29" s="56">
        <f t="shared" si="2"/>
        <v>0</v>
      </c>
      <c r="M29" s="57">
        <f t="shared" si="3"/>
        <v>0</v>
      </c>
      <c r="N29" s="88"/>
      <c r="O29" s="86"/>
      <c r="P29" s="86"/>
      <c r="Q29" s="89"/>
      <c r="R29" s="90"/>
      <c r="S29" s="86"/>
      <c r="T29" s="86"/>
      <c r="U29" s="87"/>
      <c r="V29" s="90"/>
      <c r="W29" s="86"/>
      <c r="X29" s="86"/>
      <c r="Y29" s="87"/>
      <c r="Z29" s="88"/>
      <c r="AA29" s="86"/>
      <c r="AB29" s="86"/>
      <c r="AC29" s="89"/>
      <c r="AD29" s="90"/>
      <c r="AE29" s="86"/>
      <c r="AF29" s="86"/>
      <c r="AG29" s="87"/>
      <c r="AH29" s="88"/>
      <c r="AI29" s="86"/>
      <c r="AJ29" s="86"/>
      <c r="AK29" s="89"/>
      <c r="AL29" s="90"/>
      <c r="AM29" s="86"/>
      <c r="AN29" s="86"/>
      <c r="AO29" s="87"/>
      <c r="AP29" s="88"/>
      <c r="AQ29" s="86"/>
      <c r="AR29" s="86"/>
      <c r="AS29" s="89"/>
    </row>
    <row r="30" spans="1:47" ht="14.25">
      <c r="A30" s="96">
        <v>24</v>
      </c>
      <c r="B30" s="166">
        <f>使用者内訳!D52</f>
        <v>0</v>
      </c>
      <c r="C30" s="160">
        <f>使用者内訳!B51</f>
        <v>0</v>
      </c>
      <c r="D30" s="160">
        <f>使用者内訳!C51</f>
        <v>0</v>
      </c>
      <c r="E30" s="161" t="str">
        <f>使用者内訳!E51</f>
        <v>　</v>
      </c>
      <c r="F30" s="164"/>
      <c r="G30" s="164"/>
      <c r="H30" s="167">
        <f>使用者内訳!H51</f>
        <v>0</v>
      </c>
      <c r="I30" s="165">
        <f>使用者内訳!F51</f>
        <v>0</v>
      </c>
      <c r="J30" s="55">
        <f t="shared" si="0"/>
        <v>0</v>
      </c>
      <c r="K30" s="56">
        <f t="shared" si="1"/>
        <v>0</v>
      </c>
      <c r="L30" s="56">
        <f t="shared" si="2"/>
        <v>0</v>
      </c>
      <c r="M30" s="57">
        <f t="shared" si="3"/>
        <v>0</v>
      </c>
      <c r="N30" s="88"/>
      <c r="O30" s="86"/>
      <c r="P30" s="86"/>
      <c r="Q30" s="89"/>
      <c r="R30" s="90"/>
      <c r="S30" s="86"/>
      <c r="T30" s="86"/>
      <c r="U30" s="87"/>
      <c r="V30" s="90"/>
      <c r="W30" s="86"/>
      <c r="X30" s="86"/>
      <c r="Y30" s="87"/>
      <c r="Z30" s="88"/>
      <c r="AA30" s="86"/>
      <c r="AB30" s="86"/>
      <c r="AC30" s="89"/>
      <c r="AD30" s="90"/>
      <c r="AE30" s="86"/>
      <c r="AF30" s="86"/>
      <c r="AG30" s="87"/>
      <c r="AH30" s="88"/>
      <c r="AI30" s="86"/>
      <c r="AJ30" s="86"/>
      <c r="AK30" s="89"/>
      <c r="AL30" s="90"/>
      <c r="AM30" s="86"/>
      <c r="AN30" s="86"/>
      <c r="AO30" s="87"/>
      <c r="AP30" s="88"/>
      <c r="AQ30" s="86"/>
      <c r="AR30" s="86"/>
      <c r="AS30" s="89"/>
    </row>
    <row r="31" spans="1:47" ht="14.25">
      <c r="A31" s="96">
        <v>25</v>
      </c>
      <c r="B31" s="166">
        <f>使用者内訳!D54</f>
        <v>0</v>
      </c>
      <c r="C31" s="160">
        <f>使用者内訳!B53</f>
        <v>0</v>
      </c>
      <c r="D31" s="160">
        <f>使用者内訳!C53</f>
        <v>0</v>
      </c>
      <c r="E31" s="161" t="str">
        <f>使用者内訳!E53</f>
        <v>　</v>
      </c>
      <c r="F31" s="164"/>
      <c r="G31" s="164"/>
      <c r="H31" s="167">
        <f>使用者内訳!H53</f>
        <v>0</v>
      </c>
      <c r="I31" s="165">
        <f>使用者内訳!F53</f>
        <v>0</v>
      </c>
      <c r="J31" s="55">
        <f t="shared" si="0"/>
        <v>0</v>
      </c>
      <c r="K31" s="56">
        <f t="shared" si="1"/>
        <v>0</v>
      </c>
      <c r="L31" s="56">
        <f t="shared" si="2"/>
        <v>0</v>
      </c>
      <c r="M31" s="57">
        <f t="shared" si="3"/>
        <v>0</v>
      </c>
      <c r="N31" s="88"/>
      <c r="O31" s="86"/>
      <c r="P31" s="86"/>
      <c r="Q31" s="89"/>
      <c r="R31" s="90"/>
      <c r="S31" s="86"/>
      <c r="T31" s="86"/>
      <c r="U31" s="87"/>
      <c r="V31" s="90"/>
      <c r="W31" s="86"/>
      <c r="X31" s="86"/>
      <c r="Y31" s="87"/>
      <c r="Z31" s="88"/>
      <c r="AA31" s="86"/>
      <c r="AB31" s="86"/>
      <c r="AC31" s="89"/>
      <c r="AD31" s="90"/>
      <c r="AE31" s="86"/>
      <c r="AF31" s="86"/>
      <c r="AG31" s="87"/>
      <c r="AH31" s="88"/>
      <c r="AI31" s="86"/>
      <c r="AJ31" s="86"/>
      <c r="AK31" s="89"/>
      <c r="AL31" s="90"/>
      <c r="AM31" s="86"/>
      <c r="AN31" s="86"/>
      <c r="AO31" s="87"/>
      <c r="AP31" s="88"/>
      <c r="AQ31" s="86"/>
      <c r="AR31" s="86"/>
      <c r="AS31" s="89"/>
    </row>
    <row r="32" spans="1:47" ht="14.25">
      <c r="A32" s="96">
        <v>26</v>
      </c>
      <c r="B32" s="166">
        <f>使用者内訳!D56</f>
        <v>0</v>
      </c>
      <c r="C32" s="160">
        <f>使用者内訳!B55</f>
        <v>0</v>
      </c>
      <c r="D32" s="160">
        <f>使用者内訳!C55</f>
        <v>0</v>
      </c>
      <c r="E32" s="161" t="str">
        <f>使用者内訳!E55</f>
        <v>　</v>
      </c>
      <c r="F32" s="164"/>
      <c r="G32" s="164"/>
      <c r="H32" s="167">
        <f>使用者内訳!H55</f>
        <v>0</v>
      </c>
      <c r="I32" s="165">
        <f>使用者内訳!F55</f>
        <v>0</v>
      </c>
      <c r="J32" s="55">
        <f t="shared" si="0"/>
        <v>0</v>
      </c>
      <c r="K32" s="56">
        <f t="shared" si="1"/>
        <v>0</v>
      </c>
      <c r="L32" s="56">
        <f t="shared" si="2"/>
        <v>0</v>
      </c>
      <c r="M32" s="57">
        <f t="shared" si="3"/>
        <v>0</v>
      </c>
      <c r="N32" s="88"/>
      <c r="O32" s="86"/>
      <c r="P32" s="86"/>
      <c r="Q32" s="89"/>
      <c r="R32" s="90"/>
      <c r="S32" s="86"/>
      <c r="T32" s="86"/>
      <c r="U32" s="87"/>
      <c r="V32" s="90"/>
      <c r="W32" s="86"/>
      <c r="X32" s="86"/>
      <c r="Y32" s="87"/>
      <c r="Z32" s="88"/>
      <c r="AA32" s="86"/>
      <c r="AB32" s="86"/>
      <c r="AC32" s="89"/>
      <c r="AD32" s="90"/>
      <c r="AE32" s="86"/>
      <c r="AF32" s="86"/>
      <c r="AG32" s="87"/>
      <c r="AH32" s="88"/>
      <c r="AI32" s="86"/>
      <c r="AJ32" s="86"/>
      <c r="AK32" s="89"/>
      <c r="AL32" s="90"/>
      <c r="AM32" s="86"/>
      <c r="AN32" s="86"/>
      <c r="AO32" s="87"/>
      <c r="AP32" s="88"/>
      <c r="AQ32" s="86"/>
      <c r="AR32" s="86"/>
      <c r="AS32" s="89"/>
    </row>
    <row r="33" spans="1:45" ht="14.25">
      <c r="A33" s="96">
        <v>27</v>
      </c>
      <c r="B33" s="166">
        <f>使用者内訳!D58</f>
        <v>0</v>
      </c>
      <c r="C33" s="160">
        <f>使用者内訳!B57</f>
        <v>0</v>
      </c>
      <c r="D33" s="160">
        <f>使用者内訳!C57</f>
        <v>0</v>
      </c>
      <c r="E33" s="161" t="str">
        <f>使用者内訳!E57</f>
        <v>　</v>
      </c>
      <c r="F33" s="164"/>
      <c r="G33" s="164"/>
      <c r="H33" s="167">
        <f>使用者内訳!H57</f>
        <v>0</v>
      </c>
      <c r="I33" s="165">
        <f>使用者内訳!F57</f>
        <v>0</v>
      </c>
      <c r="J33" s="55">
        <f t="shared" si="0"/>
        <v>0</v>
      </c>
      <c r="K33" s="56">
        <f t="shared" si="1"/>
        <v>0</v>
      </c>
      <c r="L33" s="56">
        <f t="shared" si="2"/>
        <v>0</v>
      </c>
      <c r="M33" s="57">
        <f t="shared" si="3"/>
        <v>0</v>
      </c>
      <c r="N33" s="88"/>
      <c r="O33" s="86"/>
      <c r="P33" s="86"/>
      <c r="Q33" s="89"/>
      <c r="R33" s="90"/>
      <c r="S33" s="86"/>
      <c r="T33" s="86"/>
      <c r="U33" s="87"/>
      <c r="V33" s="90"/>
      <c r="W33" s="86"/>
      <c r="X33" s="86"/>
      <c r="Y33" s="87"/>
      <c r="Z33" s="88"/>
      <c r="AA33" s="86"/>
      <c r="AB33" s="86"/>
      <c r="AC33" s="89"/>
      <c r="AD33" s="90"/>
      <c r="AE33" s="86"/>
      <c r="AF33" s="86"/>
      <c r="AG33" s="87"/>
      <c r="AH33" s="88"/>
      <c r="AI33" s="86"/>
      <c r="AJ33" s="86"/>
      <c r="AK33" s="89"/>
      <c r="AL33" s="90"/>
      <c r="AM33" s="86"/>
      <c r="AN33" s="86"/>
      <c r="AO33" s="87"/>
      <c r="AP33" s="88"/>
      <c r="AQ33" s="86"/>
      <c r="AR33" s="86"/>
      <c r="AS33" s="89"/>
    </row>
    <row r="34" spans="1:45" ht="14.25">
      <c r="A34" s="96">
        <v>28</v>
      </c>
      <c r="B34" s="166">
        <f>使用者内訳!D60</f>
        <v>0</v>
      </c>
      <c r="C34" s="160">
        <f>使用者内訳!B59</f>
        <v>0</v>
      </c>
      <c r="D34" s="160">
        <f>使用者内訳!C59</f>
        <v>0</v>
      </c>
      <c r="E34" s="161" t="str">
        <f>使用者内訳!E59</f>
        <v>　</v>
      </c>
      <c r="F34" s="164"/>
      <c r="G34" s="164"/>
      <c r="H34" s="167">
        <f>使用者内訳!H59</f>
        <v>0</v>
      </c>
      <c r="I34" s="165">
        <f>使用者内訳!F59</f>
        <v>0</v>
      </c>
      <c r="J34" s="55">
        <f t="shared" si="0"/>
        <v>0</v>
      </c>
      <c r="K34" s="56">
        <f t="shared" si="1"/>
        <v>0</v>
      </c>
      <c r="L34" s="56">
        <f t="shared" si="2"/>
        <v>0</v>
      </c>
      <c r="M34" s="57">
        <f t="shared" si="3"/>
        <v>0</v>
      </c>
      <c r="N34" s="88"/>
      <c r="O34" s="86"/>
      <c r="P34" s="86"/>
      <c r="Q34" s="89"/>
      <c r="R34" s="90"/>
      <c r="S34" s="86"/>
      <c r="T34" s="86"/>
      <c r="U34" s="87"/>
      <c r="V34" s="90"/>
      <c r="W34" s="86"/>
      <c r="X34" s="86"/>
      <c r="Y34" s="87"/>
      <c r="Z34" s="88"/>
      <c r="AA34" s="86"/>
      <c r="AB34" s="86"/>
      <c r="AC34" s="89"/>
      <c r="AD34" s="90"/>
      <c r="AE34" s="86"/>
      <c r="AF34" s="86"/>
      <c r="AG34" s="87"/>
      <c r="AH34" s="88"/>
      <c r="AI34" s="86"/>
      <c r="AJ34" s="86"/>
      <c r="AK34" s="89"/>
      <c r="AL34" s="90"/>
      <c r="AM34" s="86"/>
      <c r="AN34" s="86"/>
      <c r="AO34" s="87"/>
      <c r="AP34" s="88"/>
      <c r="AQ34" s="86"/>
      <c r="AR34" s="86"/>
      <c r="AS34" s="89"/>
    </row>
    <row r="35" spans="1:45" ht="14.25">
      <c r="A35" s="96">
        <v>29</v>
      </c>
      <c r="B35" s="166">
        <f>使用者内訳!D62</f>
        <v>0</v>
      </c>
      <c r="C35" s="160">
        <f>使用者内訳!B61</f>
        <v>0</v>
      </c>
      <c r="D35" s="160">
        <f>使用者内訳!C61</f>
        <v>0</v>
      </c>
      <c r="E35" s="161" t="str">
        <f>使用者内訳!E61</f>
        <v>　</v>
      </c>
      <c r="F35" s="164"/>
      <c r="G35" s="164"/>
      <c r="H35" s="167">
        <f>使用者内訳!H61</f>
        <v>0</v>
      </c>
      <c r="I35" s="165">
        <f>使用者内訳!F61</f>
        <v>0</v>
      </c>
      <c r="J35" s="55">
        <f t="shared" si="0"/>
        <v>0</v>
      </c>
      <c r="K35" s="56">
        <f t="shared" si="1"/>
        <v>0</v>
      </c>
      <c r="L35" s="56">
        <f t="shared" si="2"/>
        <v>0</v>
      </c>
      <c r="M35" s="57">
        <f t="shared" si="3"/>
        <v>0</v>
      </c>
      <c r="N35" s="88"/>
      <c r="O35" s="86"/>
      <c r="P35" s="86"/>
      <c r="Q35" s="89"/>
      <c r="R35" s="90"/>
      <c r="S35" s="86"/>
      <c r="T35" s="86"/>
      <c r="U35" s="87"/>
      <c r="V35" s="90"/>
      <c r="W35" s="86"/>
      <c r="X35" s="86"/>
      <c r="Y35" s="87"/>
      <c r="Z35" s="88"/>
      <c r="AA35" s="86"/>
      <c r="AB35" s="86"/>
      <c r="AC35" s="89"/>
      <c r="AD35" s="90"/>
      <c r="AE35" s="86"/>
      <c r="AF35" s="86"/>
      <c r="AG35" s="87"/>
      <c r="AH35" s="88"/>
      <c r="AI35" s="86"/>
      <c r="AJ35" s="86"/>
      <c r="AK35" s="89"/>
      <c r="AL35" s="90"/>
      <c r="AM35" s="86"/>
      <c r="AN35" s="86"/>
      <c r="AO35" s="87"/>
      <c r="AP35" s="88"/>
      <c r="AQ35" s="86"/>
      <c r="AR35" s="86"/>
      <c r="AS35" s="89"/>
    </row>
    <row r="36" spans="1:45" ht="14.25">
      <c r="A36" s="96">
        <v>30</v>
      </c>
      <c r="B36" s="166">
        <f>使用者内訳!D64</f>
        <v>0</v>
      </c>
      <c r="C36" s="160">
        <f>使用者内訳!B63</f>
        <v>0</v>
      </c>
      <c r="D36" s="160">
        <f>使用者内訳!C63</f>
        <v>0</v>
      </c>
      <c r="E36" s="161" t="str">
        <f>使用者内訳!E63</f>
        <v>　</v>
      </c>
      <c r="F36" s="164"/>
      <c r="G36" s="164"/>
      <c r="H36" s="167">
        <f>使用者内訳!H63</f>
        <v>0</v>
      </c>
      <c r="I36" s="165">
        <f>使用者内訳!F63</f>
        <v>0</v>
      </c>
      <c r="J36" s="55">
        <f t="shared" si="0"/>
        <v>0</v>
      </c>
      <c r="K36" s="56">
        <f t="shared" si="1"/>
        <v>0</v>
      </c>
      <c r="L36" s="56">
        <f t="shared" si="2"/>
        <v>0</v>
      </c>
      <c r="M36" s="57">
        <f t="shared" si="3"/>
        <v>0</v>
      </c>
      <c r="N36" s="88"/>
      <c r="O36" s="86"/>
      <c r="P36" s="86"/>
      <c r="Q36" s="89"/>
      <c r="R36" s="90"/>
      <c r="S36" s="86"/>
      <c r="T36" s="86"/>
      <c r="U36" s="87"/>
      <c r="V36" s="90"/>
      <c r="W36" s="86"/>
      <c r="X36" s="86"/>
      <c r="Y36" s="87"/>
      <c r="Z36" s="88"/>
      <c r="AA36" s="86"/>
      <c r="AB36" s="86"/>
      <c r="AC36" s="89"/>
      <c r="AD36" s="90"/>
      <c r="AE36" s="86"/>
      <c r="AF36" s="86"/>
      <c r="AG36" s="87"/>
      <c r="AH36" s="88"/>
      <c r="AI36" s="86"/>
      <c r="AJ36" s="86"/>
      <c r="AK36" s="89"/>
      <c r="AL36" s="90"/>
      <c r="AM36" s="86"/>
      <c r="AN36" s="86"/>
      <c r="AO36" s="87"/>
      <c r="AP36" s="88"/>
      <c r="AQ36" s="86"/>
      <c r="AR36" s="86"/>
      <c r="AS36" s="89"/>
    </row>
    <row r="37" spans="1:45" ht="14.25">
      <c r="A37" s="96">
        <v>31</v>
      </c>
      <c r="B37" s="166">
        <f>使用者内訳!D66</f>
        <v>0</v>
      </c>
      <c r="C37" s="160">
        <f>使用者内訳!B65</f>
        <v>0</v>
      </c>
      <c r="D37" s="160">
        <f>使用者内訳!C65</f>
        <v>0</v>
      </c>
      <c r="E37" s="161" t="str">
        <f>使用者内訳!E65</f>
        <v>　</v>
      </c>
      <c r="F37" s="164"/>
      <c r="G37" s="164"/>
      <c r="H37" s="167">
        <f>使用者内訳!H65</f>
        <v>0</v>
      </c>
      <c r="I37" s="165">
        <f>使用者内訳!F65</f>
        <v>0</v>
      </c>
      <c r="J37" s="55">
        <f t="shared" si="0"/>
        <v>0</v>
      </c>
      <c r="K37" s="56">
        <f t="shared" si="1"/>
        <v>0</v>
      </c>
      <c r="L37" s="56">
        <f t="shared" si="2"/>
        <v>0</v>
      </c>
      <c r="M37" s="57">
        <f t="shared" si="3"/>
        <v>0</v>
      </c>
      <c r="N37" s="88"/>
      <c r="O37" s="86"/>
      <c r="P37" s="86"/>
      <c r="Q37" s="89"/>
      <c r="R37" s="90"/>
      <c r="S37" s="86"/>
      <c r="T37" s="86"/>
      <c r="U37" s="87"/>
      <c r="V37" s="90"/>
      <c r="W37" s="86"/>
      <c r="X37" s="86"/>
      <c r="Y37" s="87"/>
      <c r="Z37" s="88"/>
      <c r="AA37" s="86"/>
      <c r="AB37" s="86"/>
      <c r="AC37" s="89"/>
      <c r="AD37" s="90"/>
      <c r="AE37" s="86"/>
      <c r="AF37" s="86"/>
      <c r="AG37" s="87"/>
      <c r="AH37" s="88"/>
      <c r="AI37" s="86"/>
      <c r="AJ37" s="86"/>
      <c r="AK37" s="89"/>
      <c r="AL37" s="90"/>
      <c r="AM37" s="86"/>
      <c r="AN37" s="86"/>
      <c r="AO37" s="87"/>
      <c r="AP37" s="88"/>
      <c r="AQ37" s="86"/>
      <c r="AR37" s="86"/>
      <c r="AS37" s="89"/>
    </row>
    <row r="38" spans="1:45" ht="14.25">
      <c r="A38" s="96">
        <v>32</v>
      </c>
      <c r="B38" s="166">
        <f>使用者内訳!D68</f>
        <v>0</v>
      </c>
      <c r="C38" s="160">
        <f>使用者内訳!B67</f>
        <v>0</v>
      </c>
      <c r="D38" s="160">
        <f>使用者内訳!C67</f>
        <v>0</v>
      </c>
      <c r="E38" s="161" t="str">
        <f>使用者内訳!E67</f>
        <v>　</v>
      </c>
      <c r="F38" s="164"/>
      <c r="G38" s="164"/>
      <c r="H38" s="167">
        <f>使用者内訳!H67</f>
        <v>0</v>
      </c>
      <c r="I38" s="165">
        <f>使用者内訳!F67</f>
        <v>0</v>
      </c>
      <c r="J38" s="55">
        <f t="shared" si="0"/>
        <v>0</v>
      </c>
      <c r="K38" s="56">
        <f t="shared" si="1"/>
        <v>0</v>
      </c>
      <c r="L38" s="56">
        <f t="shared" si="2"/>
        <v>0</v>
      </c>
      <c r="M38" s="57">
        <f t="shared" si="3"/>
        <v>0</v>
      </c>
      <c r="N38" s="88"/>
      <c r="O38" s="86"/>
      <c r="P38" s="86"/>
      <c r="Q38" s="89"/>
      <c r="R38" s="90"/>
      <c r="S38" s="86"/>
      <c r="T38" s="86"/>
      <c r="U38" s="87"/>
      <c r="V38" s="90"/>
      <c r="W38" s="86"/>
      <c r="X38" s="86"/>
      <c r="Y38" s="87"/>
      <c r="Z38" s="88"/>
      <c r="AA38" s="86"/>
      <c r="AB38" s="86"/>
      <c r="AC38" s="89"/>
      <c r="AD38" s="90"/>
      <c r="AE38" s="86"/>
      <c r="AF38" s="86"/>
      <c r="AG38" s="87"/>
      <c r="AH38" s="88"/>
      <c r="AI38" s="86"/>
      <c r="AJ38" s="86"/>
      <c r="AK38" s="89"/>
      <c r="AL38" s="90"/>
      <c r="AM38" s="86"/>
      <c r="AN38" s="86"/>
      <c r="AO38" s="87"/>
      <c r="AP38" s="88"/>
      <c r="AQ38" s="86"/>
      <c r="AR38" s="86"/>
      <c r="AS38" s="89"/>
    </row>
    <row r="39" spans="1:45" ht="14.25">
      <c r="A39" s="96">
        <v>33</v>
      </c>
      <c r="B39" s="166">
        <f>使用者内訳!D70</f>
        <v>0</v>
      </c>
      <c r="C39" s="160">
        <f>使用者内訳!B69</f>
        <v>0</v>
      </c>
      <c r="D39" s="160">
        <f>使用者内訳!C69</f>
        <v>0</v>
      </c>
      <c r="E39" s="161" t="str">
        <f>使用者内訳!E69</f>
        <v>　</v>
      </c>
      <c r="F39" s="164"/>
      <c r="G39" s="164"/>
      <c r="H39" s="167">
        <f>使用者内訳!H69</f>
        <v>0</v>
      </c>
      <c r="I39" s="165">
        <f>使用者内訳!F69</f>
        <v>0</v>
      </c>
      <c r="J39" s="55">
        <f t="shared" si="0"/>
        <v>0</v>
      </c>
      <c r="K39" s="56">
        <f t="shared" si="1"/>
        <v>0</v>
      </c>
      <c r="L39" s="56">
        <f t="shared" si="2"/>
        <v>0</v>
      </c>
      <c r="M39" s="57">
        <f t="shared" si="3"/>
        <v>0</v>
      </c>
      <c r="N39" s="88"/>
      <c r="O39" s="86"/>
      <c r="P39" s="86"/>
      <c r="Q39" s="89"/>
      <c r="R39" s="90"/>
      <c r="S39" s="86"/>
      <c r="T39" s="86"/>
      <c r="U39" s="87"/>
      <c r="V39" s="90"/>
      <c r="W39" s="86"/>
      <c r="X39" s="86"/>
      <c r="Y39" s="87"/>
      <c r="Z39" s="88"/>
      <c r="AA39" s="86"/>
      <c r="AB39" s="86"/>
      <c r="AC39" s="89"/>
      <c r="AD39" s="90"/>
      <c r="AE39" s="86"/>
      <c r="AF39" s="86"/>
      <c r="AG39" s="87"/>
      <c r="AH39" s="88"/>
      <c r="AI39" s="86"/>
      <c r="AJ39" s="86"/>
      <c r="AK39" s="89"/>
      <c r="AL39" s="90"/>
      <c r="AM39" s="86"/>
      <c r="AN39" s="86"/>
      <c r="AO39" s="87"/>
      <c r="AP39" s="88"/>
      <c r="AQ39" s="86"/>
      <c r="AR39" s="86"/>
      <c r="AS39" s="89"/>
    </row>
    <row r="40" spans="1:45" ht="14.25">
      <c r="A40" s="96">
        <v>34</v>
      </c>
      <c r="B40" s="166">
        <f>使用者内訳!D72</f>
        <v>0</v>
      </c>
      <c r="C40" s="160">
        <f>使用者内訳!B71</f>
        <v>0</v>
      </c>
      <c r="D40" s="160">
        <f>使用者内訳!C71</f>
        <v>0</v>
      </c>
      <c r="E40" s="161" t="str">
        <f>使用者内訳!E71</f>
        <v>　</v>
      </c>
      <c r="F40" s="164"/>
      <c r="G40" s="164"/>
      <c r="H40" s="167">
        <f>使用者内訳!H71</f>
        <v>0</v>
      </c>
      <c r="I40" s="165">
        <f>使用者内訳!F71</f>
        <v>0</v>
      </c>
      <c r="J40" s="55">
        <f t="shared" si="0"/>
        <v>0</v>
      </c>
      <c r="K40" s="56">
        <f t="shared" si="1"/>
        <v>0</v>
      </c>
      <c r="L40" s="56">
        <f t="shared" si="2"/>
        <v>0</v>
      </c>
      <c r="M40" s="57">
        <f t="shared" si="3"/>
        <v>0</v>
      </c>
      <c r="N40" s="88"/>
      <c r="O40" s="86"/>
      <c r="P40" s="86"/>
      <c r="Q40" s="89"/>
      <c r="R40" s="90"/>
      <c r="S40" s="86"/>
      <c r="T40" s="86"/>
      <c r="U40" s="87"/>
      <c r="V40" s="90"/>
      <c r="W40" s="86"/>
      <c r="X40" s="86"/>
      <c r="Y40" s="87"/>
      <c r="Z40" s="88"/>
      <c r="AA40" s="86"/>
      <c r="AB40" s="86"/>
      <c r="AC40" s="89"/>
      <c r="AD40" s="90"/>
      <c r="AE40" s="86"/>
      <c r="AF40" s="86"/>
      <c r="AG40" s="87"/>
      <c r="AH40" s="88"/>
      <c r="AI40" s="86"/>
      <c r="AJ40" s="86"/>
      <c r="AK40" s="89"/>
      <c r="AL40" s="90"/>
      <c r="AM40" s="86"/>
      <c r="AN40" s="86"/>
      <c r="AO40" s="87"/>
      <c r="AP40" s="88"/>
      <c r="AQ40" s="86"/>
      <c r="AR40" s="86"/>
      <c r="AS40" s="89"/>
    </row>
    <row r="41" spans="1:45" ht="14.25">
      <c r="A41" s="96">
        <v>35</v>
      </c>
      <c r="B41" s="166">
        <f>使用者内訳!D74</f>
        <v>0</v>
      </c>
      <c r="C41" s="160">
        <f>使用者内訳!B73</f>
        <v>0</v>
      </c>
      <c r="D41" s="160">
        <f>使用者内訳!C73</f>
        <v>0</v>
      </c>
      <c r="E41" s="161" t="str">
        <f>使用者内訳!E73</f>
        <v>　</v>
      </c>
      <c r="F41" s="164"/>
      <c r="G41" s="164"/>
      <c r="H41" s="167">
        <f>使用者内訳!H73</f>
        <v>0</v>
      </c>
      <c r="I41" s="165">
        <f>使用者内訳!F73</f>
        <v>0</v>
      </c>
      <c r="J41" s="55">
        <f t="shared" si="0"/>
        <v>0</v>
      </c>
      <c r="K41" s="56">
        <f t="shared" si="1"/>
        <v>0</v>
      </c>
      <c r="L41" s="56">
        <f t="shared" si="2"/>
        <v>0</v>
      </c>
      <c r="M41" s="57">
        <f t="shared" si="3"/>
        <v>0</v>
      </c>
      <c r="N41" s="88"/>
      <c r="O41" s="86"/>
      <c r="P41" s="86"/>
      <c r="Q41" s="89"/>
      <c r="R41" s="90"/>
      <c r="S41" s="86"/>
      <c r="T41" s="86"/>
      <c r="U41" s="87"/>
      <c r="V41" s="90"/>
      <c r="W41" s="86"/>
      <c r="X41" s="86"/>
      <c r="Y41" s="87"/>
      <c r="Z41" s="88"/>
      <c r="AA41" s="86"/>
      <c r="AB41" s="86"/>
      <c r="AC41" s="89"/>
      <c r="AD41" s="90"/>
      <c r="AE41" s="86"/>
      <c r="AF41" s="86"/>
      <c r="AG41" s="87"/>
      <c r="AH41" s="88"/>
      <c r="AI41" s="86"/>
      <c r="AJ41" s="86"/>
      <c r="AK41" s="89"/>
      <c r="AL41" s="90"/>
      <c r="AM41" s="86"/>
      <c r="AN41" s="86"/>
      <c r="AO41" s="87"/>
      <c r="AP41" s="88"/>
      <c r="AQ41" s="86"/>
      <c r="AR41" s="86"/>
      <c r="AS41" s="89"/>
    </row>
    <row r="42" spans="1:45" ht="14.25">
      <c r="A42" s="96">
        <v>36</v>
      </c>
      <c r="B42" s="166">
        <f>使用者内訳!D76</f>
        <v>0</v>
      </c>
      <c r="C42" s="160">
        <f>使用者内訳!B75</f>
        <v>0</v>
      </c>
      <c r="D42" s="160">
        <f>使用者内訳!C75</f>
        <v>0</v>
      </c>
      <c r="E42" s="161" t="str">
        <f>使用者内訳!E75</f>
        <v>　</v>
      </c>
      <c r="F42" s="164"/>
      <c r="G42" s="164"/>
      <c r="H42" s="167">
        <f>使用者内訳!H75</f>
        <v>0</v>
      </c>
      <c r="I42" s="165">
        <f>使用者内訳!F75</f>
        <v>0</v>
      </c>
      <c r="J42" s="55">
        <f t="shared" si="0"/>
        <v>0</v>
      </c>
      <c r="K42" s="56">
        <f t="shared" si="1"/>
        <v>0</v>
      </c>
      <c r="L42" s="56">
        <f t="shared" si="2"/>
        <v>0</v>
      </c>
      <c r="M42" s="57">
        <f t="shared" si="3"/>
        <v>0</v>
      </c>
      <c r="N42" s="88"/>
      <c r="O42" s="86"/>
      <c r="P42" s="86"/>
      <c r="Q42" s="89"/>
      <c r="R42" s="90"/>
      <c r="S42" s="86"/>
      <c r="T42" s="86"/>
      <c r="U42" s="87"/>
      <c r="V42" s="90"/>
      <c r="W42" s="86"/>
      <c r="X42" s="86"/>
      <c r="Y42" s="87"/>
      <c r="Z42" s="88"/>
      <c r="AA42" s="86"/>
      <c r="AB42" s="86"/>
      <c r="AC42" s="89"/>
      <c r="AD42" s="90"/>
      <c r="AE42" s="86"/>
      <c r="AF42" s="86"/>
      <c r="AG42" s="87"/>
      <c r="AH42" s="88"/>
      <c r="AI42" s="86"/>
      <c r="AJ42" s="86"/>
      <c r="AK42" s="89"/>
      <c r="AL42" s="90"/>
      <c r="AM42" s="86"/>
      <c r="AN42" s="86"/>
      <c r="AO42" s="87"/>
      <c r="AP42" s="88"/>
      <c r="AQ42" s="86"/>
      <c r="AR42" s="86"/>
      <c r="AS42" s="89"/>
    </row>
    <row r="43" spans="1:45" ht="14.25">
      <c r="A43" s="96">
        <v>37</v>
      </c>
      <c r="B43" s="166">
        <f>使用者内訳!D78</f>
        <v>0</v>
      </c>
      <c r="C43" s="160">
        <f>使用者内訳!B77</f>
        <v>0</v>
      </c>
      <c r="D43" s="160">
        <f>使用者内訳!C77</f>
        <v>0</v>
      </c>
      <c r="E43" s="161" t="str">
        <f>使用者内訳!E77</f>
        <v>　</v>
      </c>
      <c r="F43" s="164"/>
      <c r="G43" s="164"/>
      <c r="H43" s="167">
        <f>使用者内訳!H77</f>
        <v>0</v>
      </c>
      <c r="I43" s="165">
        <f>使用者内訳!F77</f>
        <v>0</v>
      </c>
      <c r="J43" s="55">
        <f t="shared" si="0"/>
        <v>0</v>
      </c>
      <c r="K43" s="56">
        <f t="shared" si="1"/>
        <v>0</v>
      </c>
      <c r="L43" s="56">
        <f t="shared" si="2"/>
        <v>0</v>
      </c>
      <c r="M43" s="57">
        <f t="shared" si="3"/>
        <v>0</v>
      </c>
      <c r="N43" s="88"/>
      <c r="O43" s="86"/>
      <c r="P43" s="86"/>
      <c r="Q43" s="89"/>
      <c r="R43" s="90"/>
      <c r="S43" s="86"/>
      <c r="T43" s="86"/>
      <c r="U43" s="87"/>
      <c r="V43" s="90"/>
      <c r="W43" s="86"/>
      <c r="X43" s="86"/>
      <c r="Y43" s="87"/>
      <c r="Z43" s="88"/>
      <c r="AA43" s="86"/>
      <c r="AB43" s="86"/>
      <c r="AC43" s="89"/>
      <c r="AD43" s="90"/>
      <c r="AE43" s="86"/>
      <c r="AF43" s="86"/>
      <c r="AG43" s="87"/>
      <c r="AH43" s="88"/>
      <c r="AI43" s="86"/>
      <c r="AJ43" s="86"/>
      <c r="AK43" s="89"/>
      <c r="AL43" s="90"/>
      <c r="AM43" s="86"/>
      <c r="AN43" s="86"/>
      <c r="AO43" s="87"/>
      <c r="AP43" s="88"/>
      <c r="AQ43" s="86"/>
      <c r="AR43" s="86"/>
      <c r="AS43" s="89"/>
    </row>
    <row r="44" spans="1:45" ht="14.25">
      <c r="A44" s="96">
        <v>38</v>
      </c>
      <c r="B44" s="166">
        <f>使用者内訳!D80</f>
        <v>0</v>
      </c>
      <c r="C44" s="160">
        <f>使用者内訳!B79</f>
        <v>0</v>
      </c>
      <c r="D44" s="160">
        <f>使用者内訳!C79</f>
        <v>0</v>
      </c>
      <c r="E44" s="161" t="str">
        <f>使用者内訳!E79</f>
        <v>　</v>
      </c>
      <c r="F44" s="164"/>
      <c r="G44" s="164"/>
      <c r="H44" s="167">
        <f>使用者内訳!H79</f>
        <v>0</v>
      </c>
      <c r="I44" s="165">
        <f>使用者内訳!F79</f>
        <v>0</v>
      </c>
      <c r="J44" s="55">
        <f t="shared" si="0"/>
        <v>0</v>
      </c>
      <c r="K44" s="56">
        <f t="shared" si="1"/>
        <v>0</v>
      </c>
      <c r="L44" s="56">
        <f t="shared" si="2"/>
        <v>0</v>
      </c>
      <c r="M44" s="57">
        <f t="shared" si="3"/>
        <v>0</v>
      </c>
      <c r="N44" s="88"/>
      <c r="O44" s="86"/>
      <c r="P44" s="86"/>
      <c r="Q44" s="89"/>
      <c r="R44" s="90"/>
      <c r="S44" s="86"/>
      <c r="T44" s="86"/>
      <c r="U44" s="87"/>
      <c r="V44" s="90"/>
      <c r="W44" s="86"/>
      <c r="X44" s="86"/>
      <c r="Y44" s="87"/>
      <c r="Z44" s="88"/>
      <c r="AA44" s="86"/>
      <c r="AB44" s="86"/>
      <c r="AC44" s="89"/>
      <c r="AD44" s="90"/>
      <c r="AE44" s="86"/>
      <c r="AF44" s="86"/>
      <c r="AG44" s="87"/>
      <c r="AH44" s="88"/>
      <c r="AI44" s="86"/>
      <c r="AJ44" s="86"/>
      <c r="AK44" s="89"/>
      <c r="AL44" s="90"/>
      <c r="AM44" s="86"/>
      <c r="AN44" s="86"/>
      <c r="AO44" s="87"/>
      <c r="AP44" s="88"/>
      <c r="AQ44" s="86"/>
      <c r="AR44" s="86"/>
      <c r="AS44" s="89"/>
    </row>
    <row r="45" spans="1:45" ht="14.25">
      <c r="A45" s="96">
        <v>39</v>
      </c>
      <c r="B45" s="166">
        <f>使用者内訳!D82</f>
        <v>0</v>
      </c>
      <c r="C45" s="160">
        <f>使用者内訳!B81</f>
        <v>0</v>
      </c>
      <c r="D45" s="160">
        <f>使用者内訳!C81</f>
        <v>0</v>
      </c>
      <c r="E45" s="161" t="str">
        <f>使用者内訳!E81</f>
        <v>　</v>
      </c>
      <c r="F45" s="164"/>
      <c r="G45" s="164"/>
      <c r="H45" s="167">
        <f>使用者内訳!H81</f>
        <v>0</v>
      </c>
      <c r="I45" s="165">
        <f>使用者内訳!F81</f>
        <v>0</v>
      </c>
      <c r="J45" s="55">
        <f t="shared" si="0"/>
        <v>0</v>
      </c>
      <c r="K45" s="56">
        <f t="shared" si="1"/>
        <v>0</v>
      </c>
      <c r="L45" s="56">
        <f t="shared" si="2"/>
        <v>0</v>
      </c>
      <c r="M45" s="57">
        <f t="shared" si="3"/>
        <v>0</v>
      </c>
      <c r="N45" s="88"/>
      <c r="O45" s="86"/>
      <c r="P45" s="86"/>
      <c r="Q45" s="89"/>
      <c r="R45" s="90"/>
      <c r="S45" s="86"/>
      <c r="T45" s="86"/>
      <c r="U45" s="87"/>
      <c r="V45" s="90"/>
      <c r="W45" s="86"/>
      <c r="X45" s="86"/>
      <c r="Y45" s="87"/>
      <c r="Z45" s="88"/>
      <c r="AA45" s="86"/>
      <c r="AB45" s="86"/>
      <c r="AC45" s="89"/>
      <c r="AD45" s="90"/>
      <c r="AE45" s="86"/>
      <c r="AF45" s="86"/>
      <c r="AG45" s="87"/>
      <c r="AH45" s="88"/>
      <c r="AI45" s="86"/>
      <c r="AJ45" s="86"/>
      <c r="AK45" s="89"/>
      <c r="AL45" s="90"/>
      <c r="AM45" s="86"/>
      <c r="AN45" s="86"/>
      <c r="AO45" s="87"/>
      <c r="AP45" s="88"/>
      <c r="AQ45" s="86"/>
      <c r="AR45" s="86"/>
      <c r="AS45" s="89"/>
    </row>
    <row r="46" spans="1:45" ht="15" thickBot="1">
      <c r="A46" s="103">
        <v>40</v>
      </c>
      <c r="B46" s="169">
        <f>使用者内訳!D84</f>
        <v>0</v>
      </c>
      <c r="C46" s="167">
        <f>使用者内訳!B83</f>
        <v>0</v>
      </c>
      <c r="D46" s="167">
        <f>使用者内訳!C83</f>
        <v>0</v>
      </c>
      <c r="E46" s="162" t="str">
        <f>使用者内訳!E83</f>
        <v>　</v>
      </c>
      <c r="F46" s="164"/>
      <c r="G46" s="164"/>
      <c r="H46" s="162">
        <f>使用者内訳!H83</f>
        <v>0</v>
      </c>
      <c r="I46" s="168">
        <f>使用者内訳!F83</f>
        <v>0</v>
      </c>
      <c r="J46" s="106">
        <f t="shared" si="0"/>
        <v>0</v>
      </c>
      <c r="K46" s="107">
        <f t="shared" si="1"/>
        <v>0</v>
      </c>
      <c r="L46" s="56">
        <f t="shared" si="2"/>
        <v>0</v>
      </c>
      <c r="M46" s="57">
        <f t="shared" si="3"/>
        <v>0</v>
      </c>
      <c r="N46" s="108"/>
      <c r="O46" s="104"/>
      <c r="P46" s="104"/>
      <c r="Q46" s="109"/>
      <c r="R46" s="110"/>
      <c r="S46" s="104"/>
      <c r="T46" s="104"/>
      <c r="U46" s="105"/>
      <c r="V46" s="110"/>
      <c r="W46" s="104"/>
      <c r="X46" s="104"/>
      <c r="Y46" s="105"/>
      <c r="Z46" s="108"/>
      <c r="AA46" s="104"/>
      <c r="AB46" s="104"/>
      <c r="AC46" s="109"/>
      <c r="AD46" s="110"/>
      <c r="AE46" s="104"/>
      <c r="AF46" s="104"/>
      <c r="AG46" s="105"/>
      <c r="AH46" s="108"/>
      <c r="AI46" s="104"/>
      <c r="AJ46" s="104"/>
      <c r="AK46" s="109"/>
      <c r="AL46" s="110"/>
      <c r="AM46" s="104"/>
      <c r="AN46" s="104"/>
      <c r="AO46" s="105"/>
      <c r="AP46" s="108"/>
      <c r="AQ46" s="104"/>
      <c r="AR46" s="104"/>
      <c r="AS46" s="109"/>
    </row>
    <row r="47" spans="1:45" ht="15" thickBot="1">
      <c r="A47" s="111" t="s">
        <v>111</v>
      </c>
      <c r="B47" s="112"/>
      <c r="C47" s="112"/>
      <c r="D47" s="112"/>
      <c r="E47" s="113"/>
      <c r="F47" s="113"/>
      <c r="G47" s="112"/>
      <c r="H47" s="114"/>
      <c r="I47" s="114"/>
      <c r="J47" s="115">
        <f t="shared" ref="J47:AS47" si="4">SUM(J7:J46)</f>
        <v>0</v>
      </c>
      <c r="K47" s="115">
        <f t="shared" si="4"/>
        <v>0</v>
      </c>
      <c r="L47" s="115">
        <f t="shared" si="4"/>
        <v>0</v>
      </c>
      <c r="M47" s="115">
        <f t="shared" si="4"/>
        <v>0</v>
      </c>
      <c r="N47" s="116">
        <f t="shared" si="4"/>
        <v>0</v>
      </c>
      <c r="O47" s="117">
        <f t="shared" si="4"/>
        <v>0</v>
      </c>
      <c r="P47" s="117">
        <f t="shared" si="4"/>
        <v>0</v>
      </c>
      <c r="Q47" s="118">
        <f t="shared" si="4"/>
        <v>0</v>
      </c>
      <c r="R47" s="116">
        <f t="shared" si="4"/>
        <v>0</v>
      </c>
      <c r="S47" s="117">
        <f t="shared" si="4"/>
        <v>0</v>
      </c>
      <c r="T47" s="117">
        <f t="shared" si="4"/>
        <v>0</v>
      </c>
      <c r="U47" s="118">
        <f t="shared" si="4"/>
        <v>0</v>
      </c>
      <c r="V47" s="116">
        <f t="shared" si="4"/>
        <v>0</v>
      </c>
      <c r="W47" s="117">
        <f t="shared" si="4"/>
        <v>0</v>
      </c>
      <c r="X47" s="117">
        <f t="shared" si="4"/>
        <v>0</v>
      </c>
      <c r="Y47" s="118">
        <f t="shared" si="4"/>
        <v>0</v>
      </c>
      <c r="Z47" s="116">
        <f t="shared" si="4"/>
        <v>0</v>
      </c>
      <c r="AA47" s="117">
        <f t="shared" si="4"/>
        <v>0</v>
      </c>
      <c r="AB47" s="117">
        <f t="shared" si="4"/>
        <v>0</v>
      </c>
      <c r="AC47" s="118">
        <f t="shared" si="4"/>
        <v>0</v>
      </c>
      <c r="AD47" s="116">
        <f t="shared" si="4"/>
        <v>0</v>
      </c>
      <c r="AE47" s="117">
        <f t="shared" si="4"/>
        <v>0</v>
      </c>
      <c r="AF47" s="117">
        <f t="shared" si="4"/>
        <v>0</v>
      </c>
      <c r="AG47" s="118">
        <f t="shared" si="4"/>
        <v>0</v>
      </c>
      <c r="AH47" s="116">
        <f t="shared" si="4"/>
        <v>0</v>
      </c>
      <c r="AI47" s="117">
        <f t="shared" si="4"/>
        <v>0</v>
      </c>
      <c r="AJ47" s="117">
        <f t="shared" si="4"/>
        <v>0</v>
      </c>
      <c r="AK47" s="118">
        <f t="shared" si="4"/>
        <v>0</v>
      </c>
      <c r="AL47" s="116">
        <f t="shared" si="4"/>
        <v>0</v>
      </c>
      <c r="AM47" s="117">
        <f t="shared" si="4"/>
        <v>0</v>
      </c>
      <c r="AN47" s="117">
        <f t="shared" si="4"/>
        <v>0</v>
      </c>
      <c r="AO47" s="118">
        <f t="shared" si="4"/>
        <v>0</v>
      </c>
      <c r="AP47" s="116">
        <f t="shared" si="4"/>
        <v>0</v>
      </c>
      <c r="AQ47" s="117">
        <f t="shared" si="4"/>
        <v>0</v>
      </c>
      <c r="AR47" s="117">
        <f t="shared" si="4"/>
        <v>0</v>
      </c>
      <c r="AS47" s="118">
        <f t="shared" si="4"/>
        <v>0</v>
      </c>
    </row>
    <row r="48" spans="1:45">
      <c r="A48" s="68" t="s">
        <v>112</v>
      </c>
    </row>
    <row r="49" spans="1:46" ht="15.75" thickBot="1">
      <c r="B49" s="300" t="s">
        <v>113</v>
      </c>
      <c r="C49" s="300"/>
      <c r="D49" s="120"/>
      <c r="F49" s="120"/>
      <c r="G49" s="120"/>
      <c r="I49" s="120"/>
      <c r="J49" s="120"/>
      <c r="K49" s="120"/>
      <c r="L49" s="120"/>
      <c r="M49" s="121"/>
      <c r="N49" s="121"/>
      <c r="O49" s="120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</row>
    <row r="50" spans="1:46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4"/>
      <c r="N50" s="124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5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</row>
    <row r="51" spans="1:46" ht="17.25">
      <c r="A51" s="122"/>
      <c r="B51" s="127"/>
      <c r="C51" s="127"/>
      <c r="D51" s="128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</row>
    <row r="52" spans="1:46">
      <c r="A52" s="122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9"/>
      <c r="N52" s="129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</row>
    <row r="53" spans="1:46">
      <c r="A53" s="122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9"/>
      <c r="N53" s="129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30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</row>
    <row r="54" spans="1:46">
      <c r="A54" s="122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9"/>
      <c r="N54" s="129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30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</row>
    <row r="55" spans="1:46" ht="14.25" thickBot="1">
      <c r="A55" s="122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2"/>
      <c r="N55" s="132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3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</row>
    <row r="56" spans="1:46" ht="14.25" thickBot="1">
      <c r="B56" s="68"/>
      <c r="C56" s="68"/>
      <c r="D56" s="68"/>
      <c r="F56" s="68"/>
      <c r="G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</row>
    <row r="57" spans="1:46" ht="18" customHeight="1" thickBot="1">
      <c r="C57" s="68"/>
      <c r="D57" s="68"/>
      <c r="F57" s="68"/>
      <c r="G57" s="68"/>
      <c r="H57" s="134"/>
      <c r="I57" s="68"/>
      <c r="J57" s="68"/>
      <c r="K57" s="135"/>
      <c r="L57" s="136"/>
      <c r="M57" s="136"/>
      <c r="N57" s="136"/>
      <c r="O57" s="136"/>
      <c r="P57" s="136"/>
      <c r="Q57" s="137"/>
      <c r="R57" s="138" t="s">
        <v>114</v>
      </c>
      <c r="S57" s="139" t="s">
        <v>115</v>
      </c>
      <c r="X57" s="102"/>
      <c r="Y57" s="68"/>
      <c r="Z57" s="68"/>
      <c r="AA57" s="68"/>
      <c r="AB57" s="68"/>
      <c r="AC57" s="140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</row>
    <row r="58" spans="1:46" ht="18" customHeight="1">
      <c r="A58" s="141"/>
      <c r="B58" s="141" t="s">
        <v>128</v>
      </c>
      <c r="C58" s="142"/>
      <c r="D58" s="142"/>
      <c r="E58" s="69"/>
      <c r="F58" s="142"/>
      <c r="G58" s="142"/>
      <c r="H58" s="142"/>
      <c r="I58" s="142"/>
      <c r="J58" s="142"/>
      <c r="K58" s="309" t="s">
        <v>116</v>
      </c>
      <c r="L58" s="310"/>
      <c r="M58" s="310"/>
      <c r="N58" s="310"/>
      <c r="O58" s="310"/>
      <c r="P58" s="310"/>
      <c r="Q58" s="311"/>
      <c r="R58" s="143">
        <f>N47+R47+V47+Z47+AD47+AH47+AL47+AP47</f>
        <v>0</v>
      </c>
      <c r="S58" s="58">
        <f>400*R58</f>
        <v>0</v>
      </c>
      <c r="X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</row>
    <row r="59" spans="1:46" ht="18" customHeight="1">
      <c r="A59" s="144" t="s">
        <v>129</v>
      </c>
      <c r="B59" s="145" t="s">
        <v>130</v>
      </c>
      <c r="D59" s="146"/>
      <c r="E59" s="69"/>
      <c r="F59" s="146"/>
      <c r="G59" s="147" t="s">
        <v>131</v>
      </c>
      <c r="H59" s="142"/>
      <c r="I59" s="142"/>
      <c r="J59" s="142"/>
      <c r="K59" s="285" t="s">
        <v>139</v>
      </c>
      <c r="L59" s="286"/>
      <c r="M59" s="286"/>
      <c r="N59" s="286"/>
      <c r="O59" s="286"/>
      <c r="P59" s="286"/>
      <c r="Q59" s="287"/>
      <c r="R59" s="148">
        <f>O47+S47+W47+AA47+AE47+AI47+AM47+AQ47</f>
        <v>0</v>
      </c>
      <c r="S59" s="59">
        <f>800*R59</f>
        <v>0</v>
      </c>
      <c r="X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</row>
    <row r="60" spans="1:46" ht="18" customHeight="1">
      <c r="A60" s="144" t="s">
        <v>132</v>
      </c>
      <c r="B60" s="145" t="s">
        <v>133</v>
      </c>
      <c r="C60" s="145"/>
      <c r="D60" s="149"/>
      <c r="E60" s="69"/>
      <c r="F60" s="149"/>
      <c r="G60" s="147"/>
      <c r="H60" s="146"/>
      <c r="I60" s="142"/>
      <c r="J60" s="142"/>
      <c r="K60" s="285" t="s">
        <v>140</v>
      </c>
      <c r="L60" s="286"/>
      <c r="M60" s="286"/>
      <c r="N60" s="286"/>
      <c r="O60" s="286"/>
      <c r="P60" s="286"/>
      <c r="Q60" s="287"/>
      <c r="R60" s="148">
        <f>P47+T47+X47+AB47+AF47+AJ47+AN47+AR47</f>
        <v>0</v>
      </c>
      <c r="S60" s="59">
        <f>900*R60</f>
        <v>0</v>
      </c>
      <c r="X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</row>
    <row r="61" spans="1:46" ht="18" customHeight="1" thickBot="1">
      <c r="A61" s="144" t="s">
        <v>134</v>
      </c>
      <c r="B61" s="145" t="s">
        <v>135</v>
      </c>
      <c r="D61" s="149"/>
      <c r="E61" s="69"/>
      <c r="F61" s="149"/>
      <c r="G61" s="149"/>
      <c r="H61" s="150"/>
      <c r="I61" s="68"/>
      <c r="J61" s="68"/>
      <c r="K61" s="288" t="s">
        <v>141</v>
      </c>
      <c r="L61" s="289"/>
      <c r="M61" s="289"/>
      <c r="N61" s="289"/>
      <c r="O61" s="289"/>
      <c r="P61" s="289"/>
      <c r="Q61" s="290"/>
      <c r="R61" s="151">
        <f>Q47+U47+Y47+AC47+AG47+AK47+AO47+AS47</f>
        <v>0</v>
      </c>
      <c r="S61" s="60">
        <f>1800*R61</f>
        <v>0</v>
      </c>
      <c r="X61" s="102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</row>
    <row r="62" spans="1:46" ht="18" customHeight="1" thickBot="1">
      <c r="H62" s="149"/>
      <c r="I62" s="68"/>
      <c r="J62" s="68"/>
      <c r="K62" s="152"/>
      <c r="L62" s="153"/>
      <c r="M62" s="153"/>
      <c r="N62" s="153"/>
      <c r="O62" s="153"/>
      <c r="P62" s="153"/>
      <c r="Q62" s="154" t="s">
        <v>117</v>
      </c>
      <c r="R62" s="155"/>
      <c r="S62" s="61">
        <f>SUM(S58:S61)</f>
        <v>0</v>
      </c>
      <c r="X62" s="102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</row>
    <row r="63" spans="1:46" ht="18" customHeight="1" thickBot="1">
      <c r="A63" s="147"/>
      <c r="D63" s="149"/>
      <c r="E63" s="69"/>
      <c r="F63" s="149"/>
      <c r="G63" s="149"/>
      <c r="H63" s="149"/>
      <c r="I63" s="68"/>
      <c r="J63" s="68"/>
      <c r="K63" s="156"/>
      <c r="L63" s="156"/>
      <c r="M63" s="156"/>
      <c r="N63" s="156"/>
      <c r="O63" s="156"/>
      <c r="P63" s="156"/>
      <c r="Q63" s="156"/>
      <c r="R63" s="157"/>
      <c r="S63" s="157"/>
      <c r="X63" s="62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</row>
    <row r="64" spans="1:46" ht="18" customHeight="1" thickBot="1">
      <c r="B64" s="158"/>
      <c r="D64" s="159"/>
      <c r="E64" s="69"/>
      <c r="F64" s="159"/>
      <c r="G64" s="159"/>
      <c r="H64" s="149"/>
      <c r="K64" s="135"/>
      <c r="L64" s="136"/>
      <c r="M64" s="136"/>
      <c r="N64" s="136"/>
      <c r="O64" s="136"/>
      <c r="P64" s="136"/>
      <c r="Q64" s="137"/>
      <c r="R64" s="139" t="s">
        <v>136</v>
      </c>
      <c r="S64" s="139" t="s">
        <v>115</v>
      </c>
      <c r="X64" s="102"/>
    </row>
    <row r="65" spans="4:24" ht="18" customHeight="1" thickBot="1">
      <c r="D65" s="159"/>
      <c r="E65" s="69"/>
      <c r="F65" s="159"/>
      <c r="G65" s="159"/>
      <c r="H65" s="149"/>
      <c r="K65" s="291" t="s">
        <v>118</v>
      </c>
      <c r="L65" s="292"/>
      <c r="M65" s="292"/>
      <c r="N65" s="292"/>
      <c r="O65" s="292"/>
      <c r="P65" s="292"/>
      <c r="Q65" s="293"/>
      <c r="R65" s="63">
        <f>COUNTIF(L7:L46,"&lt;&gt;0")</f>
        <v>0</v>
      </c>
      <c r="S65" s="63">
        <f>SUM(Table13[[#All],[列3]])</f>
        <v>0</v>
      </c>
      <c r="X65" s="102"/>
    </row>
    <row r="66" spans="4:24" ht="31.5" customHeight="1" thickBot="1">
      <c r="D66" s="159"/>
      <c r="E66" s="69"/>
      <c r="F66" s="159"/>
      <c r="G66" s="159"/>
      <c r="H66" s="149"/>
      <c r="K66" s="294" t="s">
        <v>137</v>
      </c>
      <c r="L66" s="295"/>
      <c r="M66" s="295"/>
      <c r="N66" s="295"/>
      <c r="O66" s="295"/>
      <c r="P66" s="295"/>
      <c r="Q66" s="296"/>
      <c r="R66" s="63">
        <f>SUMIF(M7:M46,"&lt;&gt;0",I7:I46)</f>
        <v>0</v>
      </c>
      <c r="S66" s="63">
        <f>SUM(Table13[[#All],[02]])</f>
        <v>0</v>
      </c>
      <c r="X66" s="102"/>
    </row>
    <row r="67" spans="4:24" ht="15.75" thickBot="1">
      <c r="D67" s="159"/>
      <c r="E67" s="69"/>
      <c r="F67" s="159"/>
      <c r="G67" s="159"/>
      <c r="H67" s="149"/>
      <c r="K67" s="152"/>
      <c r="L67" s="153"/>
      <c r="M67" s="153"/>
      <c r="N67" s="153"/>
      <c r="O67" s="153"/>
      <c r="P67" s="153"/>
      <c r="Q67" s="154" t="s">
        <v>119</v>
      </c>
      <c r="R67" s="65"/>
      <c r="S67" s="65">
        <f>SUM(S65:S66)</f>
        <v>0</v>
      </c>
      <c r="X67" s="64"/>
    </row>
    <row r="68" spans="4:24">
      <c r="E68" s="69"/>
    </row>
  </sheetData>
  <sheetProtection algorithmName="SHA-512" hashValue="xq6hMxFaQKXxLxYClbrlucj/16crMNarnP0MZXij3FijsSsBQQmkQcFZ8V3aYLv+xA8vTvLS4u6YJ8VmKE5Amg==" saltValue="3yA3o7ynyORBa6qktSWRLw==" spinCount="100000" sheet="1" formatCells="0" formatColumns="0" formatRows="0" selectLockedCells="1"/>
  <protectedRanges>
    <protectedRange sqref="N4:AS4" name="Range4"/>
    <protectedRange sqref="N7:AS46" name="Range2"/>
    <protectedRange sqref="I50:AT55 B50:D55 F50:G55" name="Range3"/>
    <protectedRange sqref="B7:B46" name="Range1_1"/>
    <protectedRange sqref="C7:C46" name="Range1_2"/>
    <protectedRange sqref="D7:D46" name="Range1_3"/>
    <protectedRange sqref="E7:E46" name="Range1_4"/>
    <protectedRange sqref="H7:H46" name="Range1_5"/>
    <protectedRange sqref="I7:I46" name="Range1_7"/>
  </protectedRanges>
  <mergeCells count="29">
    <mergeCell ref="B3:C3"/>
    <mergeCell ref="A4:A5"/>
    <mergeCell ref="B4:B5"/>
    <mergeCell ref="C4:C5"/>
    <mergeCell ref="D4:D5"/>
    <mergeCell ref="K58:Q58"/>
    <mergeCell ref="L4:L5"/>
    <mergeCell ref="M4:M5"/>
    <mergeCell ref="N4:Q4"/>
    <mergeCell ref="R4:U4"/>
    <mergeCell ref="K4:K5"/>
    <mergeCell ref="AD4:AG4"/>
    <mergeCell ref="AH4:AK4"/>
    <mergeCell ref="AL4:AO4"/>
    <mergeCell ref="AP4:AS4"/>
    <mergeCell ref="B49:C49"/>
    <mergeCell ref="V4:Y4"/>
    <mergeCell ref="Z4:AC4"/>
    <mergeCell ref="F4:F5"/>
    <mergeCell ref="G4:G5"/>
    <mergeCell ref="H4:H5"/>
    <mergeCell ref="I4:I5"/>
    <mergeCell ref="J4:J5"/>
    <mergeCell ref="E4:E5"/>
    <mergeCell ref="K59:Q59"/>
    <mergeCell ref="K60:Q60"/>
    <mergeCell ref="K61:Q61"/>
    <mergeCell ref="K65:Q65"/>
    <mergeCell ref="K66:Q66"/>
  </mergeCells>
  <phoneticPr fontId="3"/>
  <conditionalFormatting sqref="A7:A46 J7:AS46">
    <cfRule type="expression" dxfId="143" priority="12">
      <formula>MOD(ROW(),2)=0</formula>
    </cfRule>
  </conditionalFormatting>
  <conditionalFormatting sqref="B7:B46">
    <cfRule type="expression" dxfId="142" priority="6">
      <formula>MOD(ROW(),2)=0</formula>
    </cfRule>
  </conditionalFormatting>
  <conditionalFormatting sqref="B47:I47">
    <cfRule type="expression" dxfId="141" priority="8">
      <formula>MOD(ROW(),2)=0</formula>
    </cfRule>
  </conditionalFormatting>
  <conditionalFormatting sqref="C7:C46">
    <cfRule type="expression" dxfId="140" priority="5">
      <formula>MOD(ROW(),2)=0</formula>
    </cfRule>
  </conditionalFormatting>
  <conditionalFormatting sqref="D7:D46">
    <cfRule type="expression" dxfId="139" priority="4">
      <formula>MOD(ROW(),2)=0</formula>
    </cfRule>
  </conditionalFormatting>
  <conditionalFormatting sqref="E7:E46">
    <cfRule type="expression" dxfId="138" priority="3">
      <formula>MOD(ROW(),2)=0</formula>
    </cfRule>
  </conditionalFormatting>
  <conditionalFormatting sqref="F7:F46">
    <cfRule type="expression" dxfId="137" priority="7">
      <formula>MOD(ROW(),2)=0</formula>
    </cfRule>
  </conditionalFormatting>
  <conditionalFormatting sqref="G7:G46">
    <cfRule type="expression" dxfId="136" priority="10">
      <formula>MOD(ROW(),2)=0</formula>
    </cfRule>
  </conditionalFormatting>
  <conditionalFormatting sqref="H7:H46">
    <cfRule type="expression" dxfId="135" priority="2">
      <formula>MOD(ROW(),2)=0</formula>
    </cfRule>
  </conditionalFormatting>
  <conditionalFormatting sqref="I7:I46">
    <cfRule type="expression" dxfId="134" priority="1">
      <formula>MOD(ROW(),2)=0</formula>
    </cfRule>
  </conditionalFormatting>
  <dataValidations count="2">
    <dataValidation type="list" allowBlank="1" showInputMessage="1" showErrorMessage="1" sqref="F7:F46" xr:uid="{E12FE6FA-BA1A-4D8E-9560-045024757FFE}">
      <formula1>$G$58:$G$59</formula1>
    </dataValidation>
    <dataValidation type="list" allowBlank="1" showInputMessage="1" showErrorMessage="1" sqref="G7:G46" xr:uid="{3198ADA2-CF78-4F36-B0FC-1716309AE447}">
      <formula1>$A$58:$A$61</formula1>
    </dataValidation>
  </dataValidations>
  <pageMargins left="0.19685039370078741" right="0.11811023622047245" top="0.74803149606299213" bottom="0.74803149606299213" header="0.31496062992125984" footer="0.31496062992125984"/>
  <pageSetup paperSize="9" scale="28" orientation="landscape" horizontalDpi="1200" verticalDpi="120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使用申請書</vt:lpstr>
      <vt:lpstr>使用者内訳</vt:lpstr>
      <vt:lpstr>【臨海】利用者名簿・食事申込表</vt:lpstr>
      <vt:lpstr>使用者内訳!Print_Area</vt:lpstr>
      <vt:lpstr>使用申請書!Print_Area</vt:lpstr>
      <vt:lpstr>使用者内訳!Print_Titles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komiya</dc:creator>
  <cp:lastModifiedBy>伊藤航太</cp:lastModifiedBy>
  <cp:lastPrinted>2024-12-10T09:42:26Z</cp:lastPrinted>
  <dcterms:created xsi:type="dcterms:W3CDTF">2013-03-19T04:51:54Z</dcterms:created>
  <dcterms:modified xsi:type="dcterms:W3CDTF">2025-07-22T03:35:04Z</dcterms:modified>
</cp:coreProperties>
</file>